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can İnan\Desktop\2025 koydes programları orneklerı\"/>
    </mc:Choice>
  </mc:AlternateContent>
  <bookViews>
    <workbookView xWindow="-28920" yWindow="-120" windowWidth="29040" windowHeight="15840" tabRatio="819" activeTab="3"/>
  </bookViews>
  <sheets>
    <sheet name="EK I" sheetId="14" r:id="rId1"/>
    <sheet name="MERKEZ EK II" sheetId="24" r:id="rId2"/>
    <sheet name="DİYADİN EK II" sheetId="23" r:id="rId3"/>
    <sheet name="DOĞUBAYAZIT EK II" sheetId="22" r:id="rId4"/>
    <sheet name="ELEŞKİRT EK II" sheetId="20" r:id="rId5"/>
    <sheet name="HAMUR EK II" sheetId="21" r:id="rId6"/>
    <sheet name="PATNOS EK II" sheetId="18" r:id="rId7"/>
    <sheet name="TAŞLIÇAY EK II" sheetId="19" r:id="rId8"/>
    <sheet name="TUTAK EK II" sheetId="2" r:id="rId9"/>
    <sheet name="EK III" sheetId="5" r:id="rId10"/>
    <sheet name="EK IV" sheetId="6" r:id="rId11"/>
    <sheet name="EK V " sheetId="7" r:id="rId12"/>
  </sheets>
  <externalReferences>
    <externalReference r:id="rId13"/>
    <externalReference r:id="rId14"/>
  </externalReferences>
  <definedNames>
    <definedName name="__123Graph_X" localSheetId="2" hidden="1">'[1]39'!#REF!</definedName>
    <definedName name="__123Graph_X" localSheetId="3" hidden="1">'[1]39'!#REF!</definedName>
    <definedName name="__123Graph_X" localSheetId="9" hidden="1">'[1]39'!#REF!</definedName>
    <definedName name="__123Graph_X" localSheetId="10" hidden="1">'[1]39'!#REF!</definedName>
    <definedName name="__123Graph_X" localSheetId="11" hidden="1">'[1]39'!#REF!</definedName>
    <definedName name="__123Graph_X" localSheetId="4" hidden="1">'[1]39'!#REF!</definedName>
    <definedName name="__123Graph_X" localSheetId="5" hidden="1">'[1]39'!#REF!</definedName>
    <definedName name="__123Graph_X" localSheetId="1" hidden="1">'[1]39'!#REF!</definedName>
    <definedName name="__123Graph_X" localSheetId="6" hidden="1">'[1]39'!#REF!</definedName>
    <definedName name="__123Graph_X" localSheetId="7" hidden="1">'[1]39'!#REF!</definedName>
    <definedName name="__123Graph_X" localSheetId="8" hidden="1">'[1]39'!#REF!</definedName>
    <definedName name="__123Graph_X" hidden="1">'[2]39'!#REF!</definedName>
    <definedName name="_Key1" localSheetId="2" hidden="1">'[1]29'!#REF!</definedName>
    <definedName name="_Key1" localSheetId="3" hidden="1">'[1]29'!#REF!</definedName>
    <definedName name="_Key1" localSheetId="9" hidden="1">'[1]29'!#REF!</definedName>
    <definedName name="_Key1" localSheetId="10" hidden="1">'[1]29'!#REF!</definedName>
    <definedName name="_Key1" localSheetId="11" hidden="1">'[1]29'!#REF!</definedName>
    <definedName name="_Key1" localSheetId="4" hidden="1">'[1]29'!#REF!</definedName>
    <definedName name="_Key1" localSheetId="5" hidden="1">'[1]29'!#REF!</definedName>
    <definedName name="_Key1" localSheetId="1" hidden="1">'[1]29'!#REF!</definedName>
    <definedName name="_Key1" localSheetId="6" hidden="1">'[1]29'!#REF!</definedName>
    <definedName name="_Key1" localSheetId="7" hidden="1">'[1]29'!#REF!</definedName>
    <definedName name="_Key1" localSheetId="8" hidden="1">'[1]29'!#REF!</definedName>
    <definedName name="_Key1" hidden="1">'[2]29'!#REF!</definedName>
    <definedName name="_Order1" hidden="1">255</definedName>
    <definedName name="_Sort" localSheetId="2" hidden="1">'[1]29'!#REF!</definedName>
    <definedName name="_Sort" localSheetId="3" hidden="1">'[1]29'!#REF!</definedName>
    <definedName name="_Sort" localSheetId="9" hidden="1">'[1]29'!#REF!</definedName>
    <definedName name="_Sort" localSheetId="10" hidden="1">'[1]29'!#REF!</definedName>
    <definedName name="_Sort" localSheetId="11" hidden="1">'[1]29'!#REF!</definedName>
    <definedName name="_Sort" localSheetId="4" hidden="1">'[1]29'!#REF!</definedName>
    <definedName name="_Sort" localSheetId="5" hidden="1">'[1]29'!#REF!</definedName>
    <definedName name="_Sort" localSheetId="1" hidden="1">'[1]29'!#REF!</definedName>
    <definedName name="_Sort" localSheetId="6" hidden="1">'[1]29'!#REF!</definedName>
    <definedName name="_Sort" localSheetId="7" hidden="1">'[1]29'!#REF!</definedName>
    <definedName name="_Sort" localSheetId="8" hidden="1">'[1]29'!#REF!</definedName>
    <definedName name="_Sort" hidden="1">'[2]29'!#REF!</definedName>
    <definedName name="_xlnm._FilterDatabase" localSheetId="0" hidden="1">'EK I'!$A$4:$C$14</definedName>
    <definedName name="es" localSheetId="2" hidden="1">{"'Tablo I-C Analiz'!$A$2:$AY$62"}</definedName>
    <definedName name="es" localSheetId="3" hidden="1">{"'Tablo I-C Analiz'!$A$2:$AY$62"}</definedName>
    <definedName name="es" localSheetId="9" hidden="1">{"'Tablo I-C Analiz'!$A$2:$AY$62"}</definedName>
    <definedName name="es" localSheetId="10" hidden="1">{"'Tablo I-C Analiz'!$A$2:$AY$62"}</definedName>
    <definedName name="es" localSheetId="11" hidden="1">{"'Tablo I-C Analiz'!$A$2:$AY$62"}</definedName>
    <definedName name="es" localSheetId="4" hidden="1">{"'Tablo I-C Analiz'!$A$2:$AY$62"}</definedName>
    <definedName name="es" localSheetId="5" hidden="1">{"'Tablo I-C Analiz'!$A$2:$AY$62"}</definedName>
    <definedName name="es" localSheetId="1" hidden="1">{"'Tablo I-C Analiz'!$A$2:$AY$62"}</definedName>
    <definedName name="es" localSheetId="6" hidden="1">{"'Tablo I-C Analiz'!$A$2:$AY$62"}</definedName>
    <definedName name="es" localSheetId="7" hidden="1">{"'Tablo I-C Analiz'!$A$2:$AY$62"}</definedName>
    <definedName name="es" localSheetId="8" hidden="1">{"'Tablo I-C Analiz'!$A$2:$AY$62"}</definedName>
    <definedName name="es" hidden="1">{"'Tablo I-C Analiz'!$A$2:$AY$62"}</definedName>
    <definedName name="html" localSheetId="2" hidden="1">{"'Tablo I-C Analiz'!$A$2:$AY$62"}</definedName>
    <definedName name="html" localSheetId="3" hidden="1">{"'Tablo I-C Analiz'!$A$2:$AY$62"}</definedName>
    <definedName name="html" localSheetId="9" hidden="1">{"'Tablo I-C Analiz'!$A$2:$AY$62"}</definedName>
    <definedName name="html" localSheetId="10" hidden="1">{"'Tablo I-C Analiz'!$A$2:$AY$62"}</definedName>
    <definedName name="html" localSheetId="11" hidden="1">{"'Tablo I-C Analiz'!$A$2:$AY$62"}</definedName>
    <definedName name="html" localSheetId="4" hidden="1">{"'Tablo I-C Analiz'!$A$2:$AY$62"}</definedName>
    <definedName name="html" localSheetId="5" hidden="1">{"'Tablo I-C Analiz'!$A$2:$AY$62"}</definedName>
    <definedName name="html" localSheetId="1" hidden="1">{"'Tablo I-C Analiz'!$A$2:$AY$62"}</definedName>
    <definedName name="html" localSheetId="6" hidden="1">{"'Tablo I-C Analiz'!$A$2:$AY$62"}</definedName>
    <definedName name="html" localSheetId="7" hidden="1">{"'Tablo I-C Analiz'!$A$2:$AY$62"}</definedName>
    <definedName name="html" localSheetId="8" hidden="1">{"'Tablo I-C Analiz'!$A$2:$AY$62"}</definedName>
    <definedName name="html" hidden="1">{"'Tablo I-C Analiz'!$A$2:$AY$62"}</definedName>
    <definedName name="HTML_CodePage" hidden="1">1254</definedName>
    <definedName name="HTML_Control" localSheetId="2" hidden="1">{"'Tablo I-C Analiz'!$A$2:$AY$62"}</definedName>
    <definedName name="HTML_Control" localSheetId="3" hidden="1">{"'Tablo I-C Analiz'!$A$2:$AY$62"}</definedName>
    <definedName name="HTML_Control" localSheetId="9" hidden="1">{"'Tablo I-C Analiz'!$A$2:$AY$62"}</definedName>
    <definedName name="HTML_Control" localSheetId="10" hidden="1">{"'Tablo I-C Analiz'!$A$2:$AY$62"}</definedName>
    <definedName name="HTML_Control" localSheetId="11" hidden="1">{"'Tablo I-C Analiz'!$A$2:$AY$62"}</definedName>
    <definedName name="HTML_Control" localSheetId="4" hidden="1">{"'Tablo I-C Analiz'!$A$2:$AY$62"}</definedName>
    <definedName name="HTML_Control" localSheetId="5" hidden="1">{"'Tablo I-C Analiz'!$A$2:$AY$62"}</definedName>
    <definedName name="HTML_Control" localSheetId="1" hidden="1">{"'Tablo I-C Analiz'!$A$2:$AY$62"}</definedName>
    <definedName name="HTML_Control" localSheetId="6" hidden="1">{"'Tablo I-C Analiz'!$A$2:$AY$62"}</definedName>
    <definedName name="HTML_Control" localSheetId="7" hidden="1">{"'Tablo I-C Analiz'!$A$2:$AY$62"}</definedName>
    <definedName name="HTML_Control" localSheetId="8"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2" hidden="1">{"'Tablo I-C Analiz'!$A$2:$AY$62"}</definedName>
    <definedName name="i" localSheetId="3" hidden="1">{"'Tablo I-C Analiz'!$A$2:$AY$62"}</definedName>
    <definedName name="i" localSheetId="9" hidden="1">{"'Tablo I-C Analiz'!$A$2:$AY$62"}</definedName>
    <definedName name="i" localSheetId="10" hidden="1">{"'Tablo I-C Analiz'!$A$2:$AY$62"}</definedName>
    <definedName name="i" localSheetId="11" hidden="1">{"'Tablo I-C Analiz'!$A$2:$AY$62"}</definedName>
    <definedName name="i" localSheetId="4" hidden="1">{"'Tablo I-C Analiz'!$A$2:$AY$62"}</definedName>
    <definedName name="i" localSheetId="5" hidden="1">{"'Tablo I-C Analiz'!$A$2:$AY$62"}</definedName>
    <definedName name="i" localSheetId="1" hidden="1">{"'Tablo I-C Analiz'!$A$2:$AY$62"}</definedName>
    <definedName name="i" localSheetId="6" hidden="1">{"'Tablo I-C Analiz'!$A$2:$AY$62"}</definedName>
    <definedName name="i" localSheetId="7" hidden="1">{"'Tablo I-C Analiz'!$A$2:$AY$62"}</definedName>
    <definedName name="i" localSheetId="8" hidden="1">{"'Tablo I-C Analiz'!$A$2:$AY$62"}</definedName>
    <definedName name="i" hidden="1">{"'Tablo I-C Analiz'!$A$2:$AY$62"}</definedName>
    <definedName name="MYB" localSheetId="2" hidden="1">{"'Tablo I-C Analiz'!$A$2:$AY$62"}</definedName>
    <definedName name="MYB" localSheetId="3" hidden="1">{"'Tablo I-C Analiz'!$A$2:$AY$62"}</definedName>
    <definedName name="MYB" localSheetId="9" hidden="1">{"'Tablo I-C Analiz'!$A$2:$AY$62"}</definedName>
    <definedName name="MYB" localSheetId="10" hidden="1">{"'Tablo I-C Analiz'!$A$2:$AY$62"}</definedName>
    <definedName name="MYB" localSheetId="11" hidden="1">{"'Tablo I-C Analiz'!$A$2:$AY$62"}</definedName>
    <definedName name="MYB" localSheetId="4" hidden="1">{"'Tablo I-C Analiz'!$A$2:$AY$62"}</definedName>
    <definedName name="MYB" localSheetId="5" hidden="1">{"'Tablo I-C Analiz'!$A$2:$AY$62"}</definedName>
    <definedName name="MYB" localSheetId="1" hidden="1">{"'Tablo I-C Analiz'!$A$2:$AY$62"}</definedName>
    <definedName name="MYB" localSheetId="6" hidden="1">{"'Tablo I-C Analiz'!$A$2:$AY$62"}</definedName>
    <definedName name="MYB" localSheetId="7" hidden="1">{"'Tablo I-C Analiz'!$A$2:$AY$62"}</definedName>
    <definedName name="MYB" localSheetId="8" hidden="1">{"'Tablo I-C Analiz'!$A$2:$AY$62"}</definedName>
    <definedName name="MYB" hidden="1">{"'Tablo I-C Analiz'!$A$2:$AY$62"}</definedName>
    <definedName name="projeler" localSheetId="2" hidden="1">{"'Tablo I-C Analiz'!$A$2:$AY$62"}</definedName>
    <definedName name="projeler" localSheetId="3" hidden="1">{"'Tablo I-C Analiz'!$A$2:$AY$62"}</definedName>
    <definedName name="projeler" localSheetId="9" hidden="1">{"'Tablo I-C Analiz'!$A$2:$AY$62"}</definedName>
    <definedName name="projeler" localSheetId="10" hidden="1">{"'Tablo I-C Analiz'!$A$2:$AY$62"}</definedName>
    <definedName name="projeler" localSheetId="11" hidden="1">{"'Tablo I-C Analiz'!$A$2:$AY$62"}</definedName>
    <definedName name="projeler" localSheetId="4" hidden="1">{"'Tablo I-C Analiz'!$A$2:$AY$62"}</definedName>
    <definedName name="projeler" localSheetId="5" hidden="1">{"'Tablo I-C Analiz'!$A$2:$AY$62"}</definedName>
    <definedName name="projeler" localSheetId="1" hidden="1">{"'Tablo I-C Analiz'!$A$2:$AY$62"}</definedName>
    <definedName name="projeler" localSheetId="6" hidden="1">{"'Tablo I-C Analiz'!$A$2:$AY$62"}</definedName>
    <definedName name="projeler" localSheetId="7" hidden="1">{"'Tablo I-C Analiz'!$A$2:$AY$62"}</definedName>
    <definedName name="projeler" localSheetId="8" hidden="1">{"'Tablo I-C Analiz'!$A$2:$AY$62"}</definedName>
    <definedName name="projeler" hidden="1">{"'Tablo I-C Analiz'!$A$2:$AY$62"}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7" l="1"/>
  <c r="J27" i="7"/>
  <c r="K27" i="7"/>
  <c r="L27" i="7"/>
  <c r="T27" i="7"/>
  <c r="S27" i="7"/>
  <c r="R27" i="7"/>
  <c r="Q27" i="7"/>
  <c r="D42" i="7" l="1"/>
  <c r="I42" i="7"/>
  <c r="O42" i="7"/>
  <c r="D27" i="7"/>
  <c r="J111" i="2" l="1"/>
  <c r="J91" i="19"/>
  <c r="J97" i="18"/>
  <c r="J88" i="21"/>
  <c r="J94" i="20"/>
  <c r="J94" i="22"/>
  <c r="J99" i="23"/>
  <c r="I25" i="6" l="1"/>
  <c r="G115" i="24" l="1"/>
  <c r="J94" i="24"/>
  <c r="J102" i="24"/>
  <c r="I94" i="24"/>
  <c r="I50" i="24"/>
  <c r="J18" i="24"/>
  <c r="J20" i="19" l="1"/>
  <c r="G132" i="2" l="1"/>
  <c r="G112" i="19" l="1"/>
  <c r="I97" i="18"/>
  <c r="G118" i="18" l="1"/>
  <c r="J105" i="18" l="1"/>
  <c r="I53" i="18"/>
  <c r="J20" i="18"/>
  <c r="I94" i="20" l="1"/>
  <c r="J119" i="2" l="1"/>
  <c r="I111" i="2"/>
  <c r="I67" i="2"/>
  <c r="I61" i="2"/>
  <c r="I60" i="2"/>
  <c r="I59" i="2"/>
  <c r="I58" i="2"/>
  <c r="I57" i="2"/>
  <c r="I56" i="2"/>
  <c r="I55" i="2"/>
  <c r="I54" i="2"/>
  <c r="I53" i="2"/>
  <c r="I52" i="2"/>
  <c r="I51" i="2"/>
  <c r="I50" i="2"/>
  <c r="I49" i="2"/>
  <c r="I48" i="2"/>
  <c r="I47" i="2"/>
  <c r="J23" i="2"/>
  <c r="J22" i="2"/>
  <c r="J21" i="2"/>
  <c r="J20" i="2"/>
  <c r="J19" i="2"/>
  <c r="J18" i="2"/>
  <c r="J17" i="2"/>
  <c r="J24" i="2" l="1"/>
  <c r="J99" i="19" l="1"/>
  <c r="I91" i="19"/>
  <c r="I47" i="19" l="1"/>
  <c r="I50" i="20" l="1"/>
  <c r="J19" i="20"/>
  <c r="I88" i="21" l="1"/>
  <c r="J96" i="21"/>
  <c r="J19" i="21"/>
  <c r="I94" i="22" l="1"/>
  <c r="J102" i="22" l="1"/>
  <c r="H114" i="22"/>
  <c r="I50" i="22"/>
  <c r="J20" i="22"/>
  <c r="I99" i="23"/>
  <c r="I55" i="23" l="1"/>
  <c r="G120" i="23" l="1"/>
  <c r="J21" i="23"/>
  <c r="J114" i="24" l="1"/>
  <c r="I114" i="24"/>
  <c r="H114" i="24"/>
  <c r="J119" i="23"/>
  <c r="I119" i="23"/>
  <c r="H119" i="23"/>
  <c r="J114" i="22"/>
  <c r="G114" i="22"/>
  <c r="J108" i="21"/>
  <c r="I108" i="21"/>
  <c r="H108" i="21"/>
  <c r="G108" i="21"/>
  <c r="J114" i="20"/>
  <c r="H114" i="20"/>
  <c r="J111" i="19"/>
  <c r="I111" i="19"/>
  <c r="H111" i="19"/>
  <c r="J117" i="18"/>
  <c r="I117" i="18"/>
  <c r="H117" i="18"/>
  <c r="H115" i="24" l="1"/>
  <c r="H118" i="18"/>
  <c r="H112" i="19"/>
  <c r="H115" i="20"/>
  <c r="H120" i="23"/>
  <c r="H25" i="6"/>
  <c r="K29" i="6" l="1"/>
  <c r="K28" i="6"/>
  <c r="K27" i="6"/>
  <c r="K24" i="6"/>
  <c r="K23" i="6"/>
  <c r="K22" i="6"/>
  <c r="I30" i="6" l="1"/>
  <c r="J131" i="2"/>
  <c r="I131" i="2"/>
  <c r="H131" i="2"/>
  <c r="H132" i="2" l="1"/>
  <c r="H30" i="6"/>
  <c r="H31" i="6" s="1"/>
  <c r="J30" i="6"/>
  <c r="K20" i="6"/>
  <c r="K21" i="6"/>
  <c r="K19" i="6"/>
  <c r="I31" i="6" l="1"/>
  <c r="K30" i="6"/>
</calcChain>
</file>

<file path=xl/sharedStrings.xml><?xml version="1.0" encoding="utf-8"?>
<sst xmlns="http://schemas.openxmlformats.org/spreadsheetml/2006/main" count="1608" uniqueCount="479">
  <si>
    <t>İL</t>
  </si>
  <si>
    <t>İLÇE</t>
  </si>
  <si>
    <t>TOPLAM</t>
  </si>
  <si>
    <t>MERKEZ</t>
  </si>
  <si>
    <t>AĞRI</t>
  </si>
  <si>
    <t>DİYADİN</t>
  </si>
  <si>
    <t>ELEŞKİRT</t>
  </si>
  <si>
    <t>HAMUR</t>
  </si>
  <si>
    <t>PATNOS</t>
  </si>
  <si>
    <t>TAŞLIÇAY</t>
  </si>
  <si>
    <t>TUTAK</t>
  </si>
  <si>
    <t>SUSUZ</t>
  </si>
  <si>
    <t>EK II: KÖYLERE HİZMET GÖTÜRME BİRLİKLERİ (KHGB) PROJELERİ TABLOSU</t>
  </si>
  <si>
    <t>KÖYLERE HİZMET GÖTÜRME BİRLİĞİNİN</t>
  </si>
  <si>
    <t>HESAP NUMARASI (IBAN):</t>
  </si>
  <si>
    <t>TL</t>
  </si>
  <si>
    <t>BANKA ve ŞUBE ADI :</t>
  </si>
  <si>
    <t>ŞUBE KODU :</t>
  </si>
  <si>
    <t>VERGİ KİMLİK NUMARASI :</t>
  </si>
  <si>
    <t>I. KÖY YOLU</t>
  </si>
  <si>
    <t>PROJE (1)</t>
  </si>
  <si>
    <t>Konusu (2)</t>
  </si>
  <si>
    <t>Niteliği (3)</t>
  </si>
  <si>
    <t>ÖDENEĞİ (TL)</t>
  </si>
  <si>
    <t>ADI</t>
  </si>
  <si>
    <t>Yeri (Köy veya Bağlısı)</t>
  </si>
  <si>
    <t>(1): Birden fazla üniteye (köy ve bağlısı) hizmet edecek bir proje adlandırılırken bütün ünite isimleri yazılacaktır.</t>
  </si>
  <si>
    <t>"Bakım ve Onarım" seçeneği ise, proje uygulaması sonunda yolun standardının değişmediği, sadece iyileştirme amaçlı bakım-onarımlarının yapıldığı projelerdir.</t>
  </si>
  <si>
    <t>II. KÖY İÇME SUYU</t>
  </si>
  <si>
    <t>(1): Birden fazla üniteye (köy ve bağlı) hizmet edecek bir proje adlandırılırken bütün ünite isimleri yazılacaktır.</t>
  </si>
  <si>
    <t xml:space="preserve">III. KÜÇÜK ÖLÇEKLİ SULAMA </t>
  </si>
  <si>
    <t>İLÇE KHGB</t>
  </si>
  <si>
    <t>MERKEZ KHGB</t>
  </si>
  <si>
    <t>İL ÖZEL İDARESİ</t>
  </si>
  <si>
    <r>
      <t xml:space="preserve">IV. ATIK SU </t>
    </r>
    <r>
      <rPr>
        <b/>
        <sz val="10"/>
        <color indexed="10"/>
        <rFont val="Arial"/>
        <family val="2"/>
        <charset val="162"/>
      </rPr>
      <t/>
    </r>
  </si>
  <si>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</si>
  <si>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</si>
  <si>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</si>
  <si>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</si>
  <si>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</si>
  <si>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</si>
  <si>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</si>
  <si>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</si>
  <si>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</si>
  <si>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</si>
  <si>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</si>
  <si>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</si>
  <si>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</si>
  <si>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(1): Kesinti yapılan toplam ödenek miktarı ilçe ödeneğinin yüzde 30'unu geçemez.</t>
  </si>
  <si>
    <t>VI. KHGB YÖNETİM ve MÜŞAVİRLİK HİZMET GİDERLERİ (1)</t>
  </si>
  <si>
    <t>KHGB Yönetim Giderleri</t>
  </si>
  <si>
    <t>Müşavirlik Hizmetleri</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</si>
  <si>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</si>
  <si>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</si>
  <si>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</si>
  <si>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</si>
  <si>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</si>
  <si>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</si>
  <si>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</si>
  <si>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</si>
  <si>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</si>
  <si>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</si>
  <si>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</si>
  <si>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</si>
  <si>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ÖDENEĞİ 
(TL)</t>
  </si>
  <si>
    <t>İRTİBAT BİLGİLERİ</t>
  </si>
  <si>
    <t>Yetkili</t>
  </si>
  <si>
    <t>Telefon</t>
  </si>
  <si>
    <t>Faks</t>
  </si>
  <si>
    <t>e-posta</t>
  </si>
  <si>
    <t>I. ETÜD-PROJE PROGRAM PROJE DETAYI</t>
  </si>
  <si>
    <t>ÖNCELİK SIRASI</t>
  </si>
  <si>
    <t>Sektörü (2)</t>
  </si>
  <si>
    <t>Konusu (3)</t>
  </si>
  <si>
    <t>Niteliği (4)</t>
  </si>
  <si>
    <t>PROJE YAPIM ÖDENEĞİ (5)
(TL)</t>
  </si>
  <si>
    <t>ETÜD-PROJE SAHİBİ 
UYGULAYICI BİRİM ADI</t>
  </si>
  <si>
    <t>(2): Projenin Sektörü bölümüne; "KÖY İÇMESUYU", "KÖY YOLU", "TARIMSAL SULAMA" veya "ATIK SU" ifadelerinden uygun olanı yazılacaktır.</t>
  </si>
  <si>
    <t>(4):Projenin Niteliği bölümüne; sektörü köy yolu ise "STANDART GELİŞTİRME" veya "BAKIM ve ONARIM" seçeneklerinden uygun olan biri, sektörü içmesuyu, tarımsal sulama veya atık su olması durumunda ise "YENİ TESİS", "TESİS GELİŞTİRME", "TAMAMLAMA" veya "BAKIM ve ONARIM" seçeneklerinden uygun olan biri yazılacaktır.</t>
  </si>
  <si>
    <t xml:space="preserve">"Standart Geliştirme", uygulanacak proje sonunda yol türünün nitelik değiştirmesi durumunu ifade etmektedir. Yani, proje uygulaması ile ham yoldan stabilizeye, stabilizeden asfalta veya birinci kat asfalttan ikinci kat asfalta geçiş durumu olacaksa, bu projenin niteliği "Standart Geliştirme"dir. </t>
  </si>
  <si>
    <t>(5): Proje Yapım Ödeneği bölümüne; projenin yapımı maliyet bilgisi yazılacaktır.</t>
  </si>
  <si>
    <t>II. ETÜD-PROJE PROGRAMI BİLEŞENLER DETAYI</t>
  </si>
  <si>
    <t>ETÜD-PROJE PROGRAMI</t>
  </si>
  <si>
    <t>PROJE SAYISI</t>
  </si>
  <si>
    <t>KÜÇÜK ÖLÇEKLİ SULAMA</t>
  </si>
  <si>
    <t>ATIK SU</t>
  </si>
  <si>
    <t>:</t>
  </si>
  <si>
    <t>Yetkili :</t>
  </si>
  <si>
    <t>İş Telefonu :</t>
  </si>
  <si>
    <t>Cep Telefonu :</t>
  </si>
  <si>
    <t>Faks :</t>
  </si>
  <si>
    <t>e-posta :</t>
  </si>
  <si>
    <t>Proje 
Sayısı</t>
  </si>
  <si>
    <t>I - KÖYLERE HİZMET GÖTÜRME BİRLİKLERİ PROJELERİ</t>
  </si>
  <si>
    <t>Köy Yolları</t>
  </si>
  <si>
    <t>Köy İçme Suları</t>
  </si>
  <si>
    <t>Küçük Ölçekli Sulama</t>
  </si>
  <si>
    <t>Atık Su</t>
  </si>
  <si>
    <t>Tüm KHGB'lerin Yönetim Gideri</t>
  </si>
  <si>
    <t>Tüm KHGB'lerin Müşavirlik Hizmetleri</t>
  </si>
  <si>
    <t>Ara Toplam (A)</t>
  </si>
  <si>
    <t>Küçük Ölçekli Sulama (KÖYDES)</t>
  </si>
  <si>
    <t>Atık Su (KÖYDES)</t>
  </si>
  <si>
    <t>Ara Toplam (B)</t>
  </si>
  <si>
    <t>III - İL TOPLAM ÖDENEĞİ (A+B)</t>
  </si>
  <si>
    <t>İL :</t>
  </si>
  <si>
    <t>I- İÇME SUYU PROJELERİ</t>
  </si>
  <si>
    <t>İLÇESİ</t>
  </si>
  <si>
    <t>YETERSİZ</t>
  </si>
  <si>
    <t>SULU</t>
  </si>
  <si>
    <t>ŞEBEKELİ</t>
  </si>
  <si>
    <t>ÇEŞMELİ</t>
  </si>
  <si>
    <t>KÖY</t>
  </si>
  <si>
    <t>BAĞLISI</t>
  </si>
  <si>
    <t>Ad.</t>
  </si>
  <si>
    <t>Nüf.</t>
  </si>
  <si>
    <t>*: Bu tablodaki nüfus bilgileri, söz konusu yatırımdan yararlanacak nüfus miktarını belirtmektedir.</t>
  </si>
  <si>
    <t>II- YOL PROJELERİ</t>
  </si>
  <si>
    <t>TOPLAM PROJE SAYISI</t>
  </si>
  <si>
    <t>KÖY YOLLARINDA YAPILAN İŞLER</t>
  </si>
  <si>
    <t>HAM YOL (Km)</t>
  </si>
  <si>
    <t>TESVİYE (Km)</t>
  </si>
  <si>
    <t>STABİLİZE (Km)</t>
  </si>
  <si>
    <t>BETON YOL
(Km)</t>
  </si>
  <si>
    <t>PARKE (m2)</t>
  </si>
  <si>
    <t>ONARIM (Km)</t>
  </si>
  <si>
    <t>TAŞ DUVAR (m3)</t>
  </si>
  <si>
    <t>KÖPRÜ (Adet)</t>
  </si>
  <si>
    <t>MENFEZ (Adet)</t>
  </si>
  <si>
    <t>III- KÜÇÜK ÖLÇEKLİ SULAMA PROJELERİ</t>
  </si>
  <si>
    <t>GÖLET YAPIMI</t>
  </si>
  <si>
    <t>GÖLET SULAMASI</t>
  </si>
  <si>
    <t>YERÜSTÜ SULAMASI</t>
  </si>
  <si>
    <t>YERALTI SULAMASI</t>
  </si>
  <si>
    <t>HAYVAN İÇMESUYU GÖLETİ</t>
  </si>
  <si>
    <t>SULANACAK ALAN (HEKTAR)</t>
  </si>
  <si>
    <t>YARARLANAN ÇİFTÇİ SAYISI</t>
  </si>
  <si>
    <t>BÜYÜKBAŞ HAYVAN SAYISI</t>
  </si>
  <si>
    <t>KÜÇÜKBAŞ HAYVAN SAYISI</t>
  </si>
  <si>
    <t>IV- ATIK SU PROJELERİ</t>
  </si>
  <si>
    <t>FOSEPTİK YAPIMI</t>
  </si>
  <si>
    <t>KANALİZASYON YAPIMI</t>
  </si>
  <si>
    <t>ARITMA TESİSİ YAPIMI</t>
  </si>
  <si>
    <t>V- ÜNİTE (KÖY VE BAĞLISI) BİLGİLERİ</t>
  </si>
  <si>
    <t>KÖY İÇMESUYU</t>
  </si>
  <si>
    <t>KÖY YOLU</t>
  </si>
  <si>
    <t>HİZMET İÇİ</t>
  </si>
  <si>
    <t>HİZMET DIŞI</t>
  </si>
  <si>
    <t>ADET</t>
  </si>
  <si>
    <t>NUFUS</t>
  </si>
  <si>
    <t xml:space="preserve">KÖY </t>
  </si>
  <si>
    <t>BAĞLI</t>
  </si>
  <si>
    <t xml:space="preserve">AÇIKLAMALAR: </t>
  </si>
  <si>
    <t xml:space="preserve">KÖYDES il yatırım programı gereğince yıl içinde yapılacak projeler dikkate alınarak, yukarıdaki tablolar doldurulacaktır. </t>
  </si>
  <si>
    <t xml:space="preserve">İlçe bilgileri, toplam rakamlar olarak girilecek ve sonrasında il toplamı hesaplanacaktır. </t>
  </si>
  <si>
    <t>İL TOPLAMI</t>
  </si>
  <si>
    <t>Yoldan Yararlanan Nüfus (2)</t>
  </si>
  <si>
    <t>Yol Öncelik Sınıfı (5)</t>
  </si>
  <si>
    <r>
      <t>(1):"</t>
    </r>
    <r>
      <rPr>
        <sz val="10"/>
        <color rgb="FFFF0000"/>
        <rFont val="Arial"/>
        <family val="2"/>
        <charset val="162"/>
      </rPr>
      <t>Yolun Adı</t>
    </r>
    <r>
      <rPr>
        <sz val="10"/>
        <rFont val="Arial"/>
        <family val="2"/>
        <charset val="162"/>
      </rPr>
      <t xml:space="preserve">" bölümüne Yolun başlanğıcından bitimine kadar yolu tanımlayan güzergah açık olarak yazılacaktır. </t>
    </r>
  </si>
  <si>
    <t>Yolun Adı</t>
  </si>
  <si>
    <t>Yoldan Yararlanan Üniteler 
(Köy veya Bağlısı)</t>
  </si>
  <si>
    <r>
      <rPr>
        <sz val="10"/>
        <color rgb="FFFF0000"/>
        <rFont val="Arial"/>
        <family val="2"/>
        <charset val="162"/>
      </rPr>
      <t>"Yoldan Yararlanan Üniteler (Köy veya Bağlısı)":</t>
    </r>
    <r>
      <rPr>
        <sz val="10"/>
        <rFont val="Arial"/>
        <family val="2"/>
        <charset val="162"/>
      </rPr>
      <t xml:space="preserve"> Yoldan yararlanan tüm ünitelerin (köy ve bağlısı) isimleri yazılacaktır.
</t>
    </r>
  </si>
  <si>
    <r>
      <t xml:space="preserve">(2): </t>
    </r>
    <r>
      <rPr>
        <sz val="10"/>
        <color rgb="FFFF0000"/>
        <rFont val="Arial"/>
        <family val="2"/>
        <charset val="162"/>
      </rPr>
      <t>"Yoldan Yararlanan Nüfus"</t>
    </r>
    <r>
      <rPr>
        <sz val="10"/>
        <rFont val="Arial"/>
        <family val="2"/>
        <charset val="162"/>
      </rPr>
      <t xml:space="preserve"> bölümüne; projeden yararlanan ünite(lerin) toplam nüfusu yazılacaktır. </t>
    </r>
  </si>
  <si>
    <t xml:space="preserve">Söz konusu yol birden fazla yol niteliği içeriyorsa her yol niteliği ayrı ayrı yazılacak. Yol niteliğinden sonra o nielikteki yolun uzunluğu parantez içerisinde yazılacaktır. </t>
  </si>
  <si>
    <r>
      <t xml:space="preserve">Örnek (2) 10 km'lik yolun tamamı stabilize ise </t>
    </r>
    <r>
      <rPr>
        <sz val="10"/>
        <color rgb="FFFF0000"/>
        <rFont val="Arial"/>
        <family val="2"/>
        <charset val="162"/>
      </rPr>
      <t>"stabilize ( 10 km)"</t>
    </r>
    <r>
      <rPr>
        <sz val="10"/>
        <rFont val="Arial"/>
        <family val="2"/>
        <charset val="162"/>
      </rPr>
      <t xml:space="preserve"> yazılmalıdır.</t>
    </r>
  </si>
  <si>
    <r>
      <t xml:space="preserve">(5): </t>
    </r>
    <r>
      <rPr>
        <sz val="10"/>
        <color rgb="FFFF000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</si>
  <si>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t xml:space="preserve">Söz konusu yol birden fazla yol öncelik sınıfı içermesi durumunda her yol sınıfı ayrı ayrı yazılacak. Yol sınıfından sonra o sınıfa ait yolun uzunluğu parantez içerisinde yazılacaktır. </t>
  </si>
  <si>
    <r>
      <t xml:space="preserve">Örnek (1),  toplam 10 km'lik yolun 6 km'si  "birinci decece grup", 4 km "köy içi grup" ise </t>
    </r>
    <r>
      <rPr>
        <sz val="10"/>
        <color rgb="FFFF0000"/>
        <rFont val="Arial"/>
        <family val="2"/>
        <charset val="162"/>
      </rPr>
      <t xml:space="preserve"> "birinci decece grup (6 km)"</t>
    </r>
    <r>
      <rPr>
        <sz val="10"/>
        <rFont val="Arial"/>
        <family val="2"/>
        <charset val="162"/>
      </rPr>
      <t>,</t>
    </r>
    <r>
      <rPr>
        <sz val="10"/>
        <color rgb="FFFF0000"/>
        <rFont val="Arial"/>
        <family val="2"/>
        <charset val="162"/>
      </rPr>
      <t xml:space="preserve"> "köy içi grup (4 km)"</t>
    </r>
    <r>
      <rPr>
        <sz val="10"/>
        <rFont val="Arial"/>
        <family val="2"/>
        <charset val="162"/>
      </rPr>
      <t xml:space="preserve"> yazılmalıdır.</t>
    </r>
  </si>
  <si>
    <r>
      <t xml:space="preserve">Örnek (2) 10 km'lik yolun tamamı "birinci derece grup" ise </t>
    </r>
    <r>
      <rPr>
        <sz val="10"/>
        <color rgb="FFFF0000"/>
        <rFont val="Arial"/>
        <family val="2"/>
        <charset val="162"/>
      </rPr>
      <t xml:space="preserve">"birinci decece grup ( 10 km)" </t>
    </r>
    <r>
      <rPr>
        <sz val="10"/>
        <rFont val="Arial"/>
        <family val="2"/>
        <charset val="162"/>
      </rPr>
      <t>yazılmalıdır.</t>
    </r>
  </si>
  <si>
    <r>
      <t xml:space="preserve">(2): Projenin </t>
    </r>
    <r>
      <rPr>
        <sz val="10"/>
        <color rgb="FFFF0000"/>
        <rFont val="Arial"/>
        <family val="2"/>
        <charset val="162"/>
      </rPr>
      <t>"Konusu"</t>
    </r>
    <r>
      <rPr>
        <sz val="10"/>
        <rFont val="Arial"/>
        <family val="2"/>
        <charset val="162"/>
      </rPr>
      <t xml:space="preserve"> bölümüne;proje kapsamında yapılacak tüm içmesuyu faaliyet(leri) yazılacaktır. Örneğin </t>
    </r>
    <r>
      <rPr>
        <sz val="10"/>
        <color rgb="FFFF0000"/>
        <rFont val="Arial"/>
        <family val="2"/>
        <charset val="162"/>
      </rPr>
      <t>"şebeke yapımı"</t>
    </r>
    <r>
      <rPr>
        <sz val="10"/>
        <rFont val="Arial"/>
        <family val="2"/>
        <charset val="162"/>
      </rPr>
      <t>,</t>
    </r>
    <r>
      <rPr>
        <sz val="10"/>
        <color rgb="FFFF0000"/>
        <rFont val="Arial"/>
        <family val="2"/>
        <charset val="162"/>
      </rPr>
      <t xml:space="preserve"> "isale yapımı"</t>
    </r>
    <r>
      <rPr>
        <sz val="10"/>
        <rFont val="Arial"/>
        <family val="2"/>
        <charset val="162"/>
      </rPr>
      <t xml:space="preserve">, </t>
    </r>
    <r>
      <rPr>
        <sz val="10"/>
        <color rgb="FFFF0000"/>
        <rFont val="Arial"/>
        <family val="2"/>
        <charset val="162"/>
      </rPr>
      <t>"100 m³ betonarme depo yapımı", vb. yazılacaktır.</t>
    </r>
  </si>
  <si>
    <t>ASFALT SATHİ KAPLAMA (Km)</t>
  </si>
  <si>
    <t>ASFALT BSK (Km)</t>
  </si>
  <si>
    <r>
      <t xml:space="preserve">  veya </t>
    </r>
    <r>
      <rPr>
        <sz val="10"/>
        <color rgb="FFFF0000"/>
        <rFont val="Arial"/>
        <family val="2"/>
        <charset val="162"/>
      </rPr>
      <t>"sulu (şebekeli)"</t>
    </r>
    <r>
      <rPr>
        <sz val="10"/>
        <rFont val="Arial"/>
        <family val="2"/>
        <charset val="162"/>
      </rPr>
      <t xml:space="preserve">, seçeneklerinden uygun olan biri yazılacaktır.Daha sonra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veya </t>
    </r>
    <r>
      <rPr>
        <sz val="10"/>
        <color rgb="FFFF0000"/>
        <rFont val="Arial"/>
        <family val="2"/>
        <charset val="162"/>
      </rPr>
      <t xml:space="preserve">"bakım ve onarım" </t>
    </r>
    <r>
      <rPr>
        <sz val="10"/>
        <rFont val="Arial"/>
        <family val="2"/>
        <charset val="162"/>
      </rPr>
      <t xml:space="preserve">seçeneklerinden uygun olan biri yazılacaktır. </t>
    </r>
  </si>
  <si>
    <r>
      <t xml:space="preserve">Örnek, </t>
    </r>
    <r>
      <rPr>
        <sz val="10"/>
        <color rgb="FFFF0000"/>
        <rFont val="Arial"/>
        <family val="2"/>
        <charset val="162"/>
      </rPr>
      <t>"susuz yeni tesis"</t>
    </r>
    <r>
      <rPr>
        <sz val="10"/>
        <rFont val="Arial"/>
        <family val="2"/>
        <charset val="162"/>
      </rPr>
      <t xml:space="preserve">, </t>
    </r>
    <r>
      <rPr>
        <sz val="10"/>
        <color rgb="FFFF0000"/>
        <rFont val="Arial"/>
        <family val="2"/>
        <charset val="162"/>
      </rPr>
      <t>"suyu yetersiz (şebekeli) tesis geliştirme"</t>
    </r>
    <r>
      <rPr>
        <sz val="10"/>
        <rFont val="Arial"/>
        <family val="2"/>
        <charset val="162"/>
      </rPr>
      <t xml:space="preserve">, </t>
    </r>
    <r>
      <rPr>
        <sz val="10"/>
        <color rgb="FFFF0000"/>
        <rFont val="Arial"/>
        <family val="2"/>
        <charset val="162"/>
      </rPr>
      <t>"sulu (şebekeli) bakım ve onarım"</t>
    </r>
    <r>
      <rPr>
        <sz val="10"/>
        <rFont val="Arial"/>
        <family val="2"/>
        <charset val="162"/>
      </rPr>
      <t>, vb</t>
    </r>
  </si>
  <si>
    <r>
      <t>(2): Projenin</t>
    </r>
    <r>
      <rPr>
        <sz val="10"/>
        <color rgb="FFFF0000"/>
        <rFont val="Arial"/>
        <family val="2"/>
        <charset val="162"/>
      </rPr>
      <t xml:space="preserve"> "Konusu" </t>
    </r>
    <r>
      <rPr>
        <sz val="10"/>
        <rFont val="Arial"/>
        <family val="2"/>
        <charset val="162"/>
      </rPr>
      <t xml:space="preserve">bölümüne;proje kapsamında yapılacak tüm içmesuyu faaliyet(leri) yazılacaktır. </t>
    </r>
    <r>
      <rPr>
        <sz val="10"/>
        <color rgb="FFFF0000"/>
        <rFont val="Arial"/>
        <family val="2"/>
        <charset val="162"/>
      </rPr>
      <t>"gölet yapımı"</t>
    </r>
    <r>
      <rPr>
        <sz val="10"/>
        <rFont val="Arial"/>
        <family val="2"/>
        <charset val="162"/>
      </rPr>
      <t xml:space="preserve">, </t>
    </r>
    <r>
      <rPr>
        <sz val="10"/>
        <color rgb="FFFF0000"/>
        <rFont val="Arial"/>
        <family val="2"/>
        <charset val="162"/>
      </rPr>
      <t>"hayvan içmesuyu göleti"</t>
    </r>
    <r>
      <rPr>
        <sz val="10"/>
        <rFont val="Arial"/>
        <family val="2"/>
        <charset val="162"/>
      </rPr>
      <t xml:space="preserve">, </t>
    </r>
    <r>
      <rPr>
        <sz val="10"/>
        <color rgb="FFFF0000"/>
        <rFont val="Arial"/>
        <family val="2"/>
        <charset val="162"/>
      </rPr>
      <t>"gölet sulaması"</t>
    </r>
    <r>
      <rPr>
        <sz val="10"/>
        <rFont val="Arial"/>
        <family val="2"/>
        <charset val="162"/>
      </rPr>
      <t xml:space="preserve">, </t>
    </r>
    <r>
      <rPr>
        <sz val="10"/>
        <color rgb="FFFF0000"/>
        <rFont val="Arial"/>
        <family val="2"/>
        <charset val="162"/>
      </rPr>
      <t>"yerüstü sulaması"</t>
    </r>
    <r>
      <rPr>
        <sz val="10"/>
        <rFont val="Arial"/>
        <family val="2"/>
        <charset val="162"/>
      </rPr>
      <t xml:space="preserve"> </t>
    </r>
  </si>
  <si>
    <r>
      <t xml:space="preserve">veya </t>
    </r>
    <r>
      <rPr>
        <sz val="10"/>
        <color rgb="FFFF0000"/>
        <rFont val="Arial"/>
        <family val="2"/>
        <charset val="162"/>
      </rPr>
      <t>"yeraltı sulaması"</t>
    </r>
    <r>
      <rPr>
        <sz val="10"/>
        <rFont val="Arial"/>
        <family val="2"/>
        <charset val="162"/>
      </rPr>
      <t xml:space="preserve"> seçeneklerinden uygun olanı yazılacaktır.</t>
    </r>
  </si>
  <si>
    <r>
      <t xml:space="preserve">(3): Projenin </t>
    </r>
    <r>
      <rPr>
        <sz val="10"/>
        <color rgb="FFFF0000"/>
        <rFont val="Arial"/>
        <family val="2"/>
        <charset val="162"/>
      </rPr>
      <t>"Niteliği"</t>
    </r>
    <r>
      <rPr>
        <sz val="10"/>
        <rFont val="Arial"/>
        <family val="2"/>
        <charset val="162"/>
      </rPr>
      <t xml:space="preserve"> 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"bakım ve onarım"</t>
    </r>
    <r>
      <rPr>
        <sz val="10"/>
        <rFont val="Arial"/>
        <family val="2"/>
        <charset val="162"/>
      </rPr>
      <t xml:space="preserve"> seçeneklerinden uygun olan biri yazılacaktır. </t>
    </r>
  </si>
  <si>
    <r>
      <rPr>
        <sz val="10"/>
        <color rgb="FFFF000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</si>
  <si>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rgb="FFFF000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</si>
  <si>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r>
      <t xml:space="preserve">(2):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"kanalizasyon"</t>
    </r>
    <r>
      <rPr>
        <sz val="10"/>
        <rFont val="Arial"/>
        <family val="2"/>
        <charset val="162"/>
      </rPr>
      <t xml:space="preserve">, </t>
    </r>
    <r>
      <rPr>
        <sz val="10"/>
        <color rgb="FFFF0000"/>
        <rFont val="Arial"/>
        <family val="2"/>
        <charset val="162"/>
      </rPr>
      <t>"foseptik"</t>
    </r>
    <r>
      <rPr>
        <sz val="10"/>
        <rFont val="Arial"/>
        <family val="2"/>
        <charset val="162"/>
      </rPr>
      <t xml:space="preserve"> veya</t>
    </r>
    <r>
      <rPr>
        <sz val="10"/>
        <color rgb="FFFF0000"/>
        <rFont val="Arial"/>
        <family val="2"/>
        <charset val="162"/>
      </rPr>
      <t xml:space="preserve"> "arıtma"</t>
    </r>
    <r>
      <rPr>
        <sz val="10"/>
        <rFont val="Arial"/>
        <family val="2"/>
        <charset val="162"/>
      </rPr>
      <t xml:space="preserve"> seçeneklerinden uygun olanı yazılacaktır.</t>
    </r>
  </si>
  <si>
    <r>
      <t xml:space="preserve">(3): Projenin </t>
    </r>
    <r>
      <rPr>
        <sz val="10"/>
        <color rgb="FFFF0000"/>
        <rFont val="Arial"/>
        <family val="2"/>
        <charset val="162"/>
      </rPr>
      <t xml:space="preserve">"Niteliği" </t>
    </r>
    <r>
      <rPr>
        <sz val="10"/>
        <rFont val="Arial"/>
        <family val="2"/>
        <charset val="162"/>
      </rPr>
      <t xml:space="preserve">bölümüne; </t>
    </r>
    <r>
      <rPr>
        <sz val="10"/>
        <color rgb="FFFF0000"/>
        <rFont val="Arial"/>
        <family val="2"/>
        <charset val="162"/>
      </rPr>
      <t>"yeni tesis"</t>
    </r>
    <r>
      <rPr>
        <sz val="10"/>
        <rFont val="Arial"/>
        <family val="2"/>
        <charset val="162"/>
      </rPr>
      <t>,</t>
    </r>
    <r>
      <rPr>
        <sz val="10"/>
        <color rgb="FFFF0000"/>
        <rFont val="Arial"/>
        <family val="2"/>
        <charset val="162"/>
      </rPr>
      <t xml:space="preserve"> "tesis geliştirme"</t>
    </r>
    <r>
      <rPr>
        <sz val="10"/>
        <rFont val="Arial"/>
        <family val="2"/>
        <charset val="162"/>
      </rPr>
      <t>,</t>
    </r>
    <r>
      <rPr>
        <sz val="10"/>
        <color rgb="FFFF0000"/>
        <rFont val="Arial"/>
        <family val="2"/>
        <charset val="162"/>
      </rPr>
      <t xml:space="preserve"> "tamamlama" </t>
    </r>
    <r>
      <rPr>
        <sz val="10"/>
        <rFont val="Arial"/>
        <family val="2"/>
        <charset val="162"/>
      </rPr>
      <t>veya</t>
    </r>
    <r>
      <rPr>
        <sz val="10"/>
        <color rgb="FFFF0000"/>
        <rFont val="Arial"/>
        <family val="2"/>
        <charset val="162"/>
      </rPr>
      <t xml:space="preserve"> "bakım ve onarım" </t>
    </r>
    <r>
      <rPr>
        <sz val="10"/>
        <rFont val="Arial"/>
        <family val="2"/>
        <charset val="162"/>
      </rPr>
      <t xml:space="preserve">seçeneklerinden uygun olan biri yazılacaktır. </t>
    </r>
  </si>
  <si>
    <r>
      <t xml:space="preserve">Örnek (1), toplam 10 km'lik yolun 6 km'si stabilize, 4 km uzunluğu beton ise </t>
    </r>
    <r>
      <rPr>
        <sz val="10"/>
        <color rgb="FFFF0000"/>
        <rFont val="Arial"/>
        <family val="2"/>
        <charset val="162"/>
      </rPr>
      <t>"stabilize (6 km)", "beton (4 km)"</t>
    </r>
    <r>
      <rPr>
        <sz val="10"/>
        <rFont val="Arial"/>
        <family val="2"/>
        <charset val="162"/>
      </rPr>
      <t xml:space="preserve"> yazılmalıdır. </t>
    </r>
  </si>
  <si>
    <t>EK III: ETÜD-PROJE PROGRAMI TABLOSU</t>
  </si>
  <si>
    <t>EK IV: İL İCMAL TABLOSU</t>
  </si>
  <si>
    <t>Ödeneği (TL)</t>
  </si>
  <si>
    <t>ALT HİZMET PROGRAMLARI VE DİĞER İŞLER İTİBARIYLA</t>
  </si>
  <si>
    <t xml:space="preserve">II - İL ÖZEL İDARESİ PROJELERİ </t>
  </si>
  <si>
    <t>I, II ve IV nolu tablolardaki veriler, izleme tablolarında "sene başında planlanan" işlerle uyumlu olmalıdır.</t>
  </si>
  <si>
    <r>
      <t xml:space="preserve">(3):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sathi kaplama/BSK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</si>
  <si>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t>(3): Projenin Konusu; sektörü köy yolu ise projenin uygulandığı ünite(lerin) mevcut envanterdeki durumu belirtilecek olup, "HAM YOL", "TESVİYE", "STABİLİZE","SATHİ KAPLAMA", "ASFALT" ve "BETON" seçeneklerinden uygun olan biri, proje konusu, "Köprü" veya "Sanat Yapısı" ise "DİĞER", sektörü içmesuyu olması durumunda ise projenin uygulandığı ünite(lerin) mevcut envanterdeki durumu belirtilecek olup,"SUSUZ" "SUYU YETERSİZ (Çeşmeli)",  "SUYU YETERSİZ (Şebekeli)",  "SULU (Çeşmeli)"  veya "SULU (Şebekeli)", seçeneklerinden uygun olan biri, sektörü tarımsal sulama ise projenin konusu bölümüne; "GÖLET YAPIMI", "HAYVAN İÇMESUYU GÖLETİ", "GÖLET SULAMASI", "YERÜSTÜ SULAMASI" veya "YERALTI SULAMASI" seçeneklerinden uygun olanı, sektörü atık su ise projenin konusu bölümüne; "KANALİZASYON", "FOSEPTİK" veya "ARITMA" seçeneklerinden uygun olanı yazılacaktır.</t>
  </si>
  <si>
    <t>DOĞUBAYAZIT</t>
  </si>
  <si>
    <t>(1) Yönetim giderleri ve müşavirlik hizmetleri KHGB ödeneğinin yüzde üçünü aşamaz.</t>
  </si>
  <si>
    <t>V. ORTAK ALIM İŞLERİ (İLÇE KHGB'LERİ TARAFINDAN DOLDURULACAKTIR) (1)(2)</t>
  </si>
  <si>
    <t>İLÇE KÖYDES ÖDENEĞİ</t>
  </si>
  <si>
    <t>OTOKORKULUK YAPIMI</t>
  </si>
  <si>
    <r>
      <t xml:space="preserve">Merkez KHGB Ortak Alım Ödeneği </t>
    </r>
    <r>
      <rPr>
        <i/>
        <sz val="10"/>
        <rFont val="Arial"/>
        <family val="2"/>
        <charset val="162"/>
      </rPr>
      <t>(Asfalt, madeni yağ, akaryakıt, boru, sayısal harita,  trafik işaret levhaları, yedek parça, araç kiralama, iş makinası lastiği, otokorkuluk)</t>
    </r>
  </si>
  <si>
    <t>(2): Etüt-proje işleri için ayrılacak toplam ödenek, il ödeneğinin yüzde dördünü geçemez.</t>
  </si>
  <si>
    <r>
      <t xml:space="preserve">İl Özel İdaresi Ortak Alım Ödeneği </t>
    </r>
    <r>
      <rPr>
        <i/>
        <sz val="10"/>
        <rFont val="Arial"/>
        <family val="2"/>
        <charset val="162"/>
      </rPr>
      <t>(Asfalt, madeni yağ, akaryakıt, boru, sayısal harita,  trafik işaret levhaları, yedek parça, araç kiralama, iş makinası lastiği, etüd proje )</t>
    </r>
  </si>
  <si>
    <t>2025 ÖDENEĞİ</t>
  </si>
  <si>
    <r>
      <t>2025 YILI KÖYDES PROJESİ 
(</t>
    </r>
    <r>
      <rPr>
        <sz val="10"/>
        <rFont val="Arial"/>
        <family val="2"/>
        <charset val="162"/>
      </rPr>
      <t>KÖYLERE HİZMET GÖTÜRME BİRLİĞİ PROJELERİ İÇİN ÖDENEK DAĞILIMI)</t>
    </r>
  </si>
  <si>
    <r>
      <t>Bu bölüme 31.12.2024 tarihi itibariyle hazırlanan köy altyapısı envanterindeki</t>
    </r>
    <r>
      <rPr>
        <sz val="10"/>
        <color rgb="FFFF0000"/>
        <rFont val="Arial"/>
        <family val="2"/>
        <charset val="162"/>
      </rPr>
      <t xml:space="preserve"> </t>
    </r>
    <r>
      <rPr>
        <b/>
        <sz val="10"/>
        <color rgb="FFFF0000"/>
        <rFont val="Arial"/>
        <family val="2"/>
        <charset val="162"/>
      </rPr>
      <t>birinci derece ve köy içi yollar  teklif edilebilecektir.</t>
    </r>
  </si>
  <si>
    <t>Nüfus hesaplamalarında, 31.12.2024 itibarıyla açıklanan Adrese Kayıt Sistemi sonuçları kullanılacaktır.</t>
  </si>
  <si>
    <r>
      <t>(4): Projenin</t>
    </r>
    <r>
      <rPr>
        <sz val="10"/>
        <color rgb="FFFF0000"/>
        <rFont val="Arial"/>
        <family val="2"/>
        <charset val="162"/>
      </rPr>
      <t xml:space="preserve"> "Niteliği"</t>
    </r>
    <r>
      <rPr>
        <sz val="10"/>
        <rFont val="Arial"/>
        <family val="2"/>
        <charset val="162"/>
      </rPr>
      <t xml:space="preserve"> bölümüne; 31.12.2024 tarihi itibariyle köy altyapısı envanterindeki yol niteliği yazılacaktır. </t>
    </r>
  </si>
  <si>
    <r>
      <t>(3): Projenin</t>
    </r>
    <r>
      <rPr>
        <sz val="10"/>
        <color rgb="FFFF0000"/>
        <rFont val="Arial"/>
        <family val="2"/>
        <charset val="162"/>
      </rPr>
      <t xml:space="preserve"> "Niteliği"</t>
    </r>
    <r>
      <rPr>
        <sz val="10"/>
        <rFont val="Arial"/>
        <family val="2"/>
        <charset val="162"/>
      </rPr>
      <t xml:space="preserve"> bölümüne; önce 31.12.2024 tarihi itibariyle köy altyapısı envanterindeki içmesuyu niteliğinden </t>
    </r>
    <r>
      <rPr>
        <sz val="10"/>
        <color rgb="FFFF0000"/>
        <rFont val="Arial"/>
        <family val="2"/>
        <charset val="162"/>
      </rPr>
      <t>"susuz",</t>
    </r>
    <r>
      <rPr>
        <sz val="10"/>
        <rFont val="Arial"/>
        <family val="2"/>
        <charset val="162"/>
      </rPr>
      <t xml:space="preserve"> </t>
    </r>
    <r>
      <rPr>
        <sz val="10"/>
        <color rgb="FFFF0000"/>
        <rFont val="Arial"/>
        <family val="2"/>
        <charset val="162"/>
      </rPr>
      <t>"suyu yetersiz (çeşmeli)</t>
    </r>
    <r>
      <rPr>
        <sz val="10"/>
        <rFont val="Arial"/>
        <family val="2"/>
        <charset val="162"/>
      </rPr>
      <t xml:space="preserve">",  </t>
    </r>
    <r>
      <rPr>
        <sz val="10"/>
        <color rgb="FFFF0000"/>
        <rFont val="Arial"/>
        <family val="2"/>
        <charset val="162"/>
      </rPr>
      <t>"suyu yetersiz (şebekeli)"</t>
    </r>
    <r>
      <rPr>
        <sz val="10"/>
        <rFont val="Arial"/>
        <family val="2"/>
        <charset val="162"/>
      </rPr>
      <t xml:space="preserve">,  </t>
    </r>
    <r>
      <rPr>
        <sz val="10"/>
        <color rgb="FFFF0000"/>
        <rFont val="Arial"/>
        <family val="2"/>
        <charset val="162"/>
      </rPr>
      <t>"sulu (çeşmeli)"</t>
    </r>
  </si>
  <si>
    <r>
      <t>2025 YILI KÖYDES PROJESİ 
(</t>
    </r>
    <r>
      <rPr>
        <sz val="10"/>
        <rFont val="Arial"/>
        <family val="2"/>
        <charset val="162"/>
      </rPr>
      <t>ETÜT-PROJE PROGRAMI  İÇİN ÖDENEK DAĞILIMI)</t>
    </r>
  </si>
  <si>
    <t xml:space="preserve">2025 YILI KÖYDES PROJESİ </t>
  </si>
  <si>
    <t xml:space="preserve">               (2025 YILI  İÇİN HEDEFLENEN İŞ MİKTARI BİLGİLERİ)</t>
  </si>
  <si>
    <t>EK V: 2025 YILI KÖYDES İL YATIRIM PROGRAMINA UYGUN OLARAK HEDEFLENEN YAPILACAK İŞ MİKTARI  BİLGİLERİ TABLOSU</t>
  </si>
  <si>
    <t>Nüfus hesaplamalarında, 31.12.2024 itibarıyla açıklanan Adres Kayıt Sistemi sonuçları kullanılacaktır.</t>
  </si>
  <si>
    <t xml:space="preserve"> EK I: 7535 SAYILI 2025 YILI MERKEZİ YÖNETİM BÜTÇE KANUNUNUN 10 UNCU MADDESİ İLE 9409 SAYILI 2025 YILI CUMHURBAŞKANLIĞI YILLIK PROGRAMI EKİ 2025 YILI YATIRIM PROGRAMI KAPSAMINDA TAHSİS EDİLEN KÖYDES PROJESİ ÖDENEĞİNİN İLLER VE İLÇELER BAZINDA DAĞILIM TABLOSU</t>
  </si>
  <si>
    <t>DİYADİN İLÇESİ BUDAK KÖYÜ YOL AYRIMI İLE-BATIBEYLİ KÖYÜ YOLU</t>
  </si>
  <si>
    <t xml:space="preserve">DİYADİN İLÇESİ DAVUT KÖYÜ-KUŞBURNU KÖYÜ YOLU </t>
  </si>
  <si>
    <t xml:space="preserve">DİYADİN İLÇESİ BUDAK KÖYÜ-TOKLUCAK KÖYÜ YOLU </t>
  </si>
  <si>
    <t>DİYADİN İLÇESİ ULUKENT VE HEYBELİYURT KÖYÜ KÖY İÇİ YOLU</t>
  </si>
  <si>
    <t>BATIBEYLİ KÖYÜ-UYSALLI KÖYÜ-ŞEKERBULAK KÖYÜ</t>
  </si>
  <si>
    <t>DAVUT KÖYÜ-KUŞBURNU KÖYÜ</t>
  </si>
  <si>
    <t>BUDAK KÖYÜ-TOKLUCAK KÖYÜ</t>
  </si>
  <si>
    <t>ULUKENT KÖYÜ VE HEYBELİYURT KÖYÜ</t>
  </si>
  <si>
    <t>STABİLİZE</t>
  </si>
  <si>
    <t>BİRİNCİ DERECE Grup Köy Yolu 1,7 km</t>
  </si>
  <si>
    <t>BSK ASFALT AŞINMA TABAKASI</t>
  </si>
  <si>
    <t>BSK ASFALT AŞINMA TABAKASI 3,5 KM</t>
  </si>
  <si>
    <t>BİRİNCİ DERECE Grup Köy Yolu 3,5 km</t>
  </si>
  <si>
    <t>BSK ASFALT AŞINMA TABAKASI 2,4 KM</t>
  </si>
  <si>
    <t>BİRİNCİ DERECE Grup Köy Yolu 2,4 km</t>
  </si>
  <si>
    <t>2 ADET 2X2X8 METRE EBATLARINDA MENFEZ</t>
  </si>
  <si>
    <t>BİRİNCİ DERECE Köy İçi Yolu</t>
  </si>
  <si>
    <t>TAZEKENT KÖYÜ</t>
  </si>
  <si>
    <t>DAVUT KÖYÜ</t>
  </si>
  <si>
    <t>ATAYOLU KÖYÜ</t>
  </si>
  <si>
    <t>KAPANCA</t>
  </si>
  <si>
    <t>TAŞBASAMAK KÖYÜ HARABE MEZRASI</t>
  </si>
  <si>
    <t>YÖRÜKATLI KÖYÜ</t>
  </si>
  <si>
    <t xml:space="preserve">KARAPAZAR KÖYÜ </t>
  </si>
  <si>
    <t>HACIHALİT KÖYÜ</t>
  </si>
  <si>
    <t>KÖY İÇİ ŞEBEKE HATTI YENİLENMESİ</t>
  </si>
  <si>
    <t>EK İSALE HATTI</t>
  </si>
  <si>
    <t>BAKIM ONARIM</t>
  </si>
  <si>
    <t>TESİS GELİŞTİRME</t>
  </si>
  <si>
    <t xml:space="preserve">SULU ŞEBEKELİ </t>
  </si>
  <si>
    <t>SUYU YETERSİZ(ŞEBEKELİ)</t>
  </si>
  <si>
    <t>BSK ASFALT DÖNÜŞÜM (8 CM KALINLIKTA)</t>
  </si>
  <si>
    <t>YK.DALÖREN</t>
  </si>
  <si>
    <t>ŞAHİNŞAH</t>
  </si>
  <si>
    <t>İSAAĞA</t>
  </si>
  <si>
    <t>KARAPAZAR KÖYÜ</t>
  </si>
  <si>
    <t>İSALE HATTI YENİLENMESİ</t>
  </si>
  <si>
    <t>TR340001000479269655015033</t>
  </si>
  <si>
    <t>ZİRAAT BANKASI DİYADİN ŞUBESİ</t>
  </si>
  <si>
    <t>TR340001 0003 5130 2444 0650 02</t>
  </si>
  <si>
    <t>T.C. Ziraat Bankası A.Ş. Doğubayazıt Şubesi</t>
  </si>
  <si>
    <t>Dolaklı Köy Yolu</t>
  </si>
  <si>
    <t>Suluçem-Tutumlu-Mescit Arası Köy Yolu</t>
  </si>
  <si>
    <t>Çalı-Çalı Tepeli Mezrası-Aktuğlu-Bozyayla Köyleri Menfez Yapımı</t>
  </si>
  <si>
    <t>Dolaklı Köyü</t>
  </si>
  <si>
    <t>Suluçem-Tutumlu-Mescit</t>
  </si>
  <si>
    <t>Çalı-Çalı Tepeli-Aktuğlu-
Bozyayla</t>
  </si>
  <si>
    <t>Stabilizeden BSK Asfalt
Dönüşümü (3,3 Km)</t>
  </si>
  <si>
    <t>BSK Aşınma Tabakası
(3 Km)</t>
  </si>
  <si>
    <t>Menfez (5 Adet)</t>
  </si>
  <si>
    <t>Stabilize</t>
  </si>
  <si>
    <t>Birinci Derece Yol</t>
  </si>
  <si>
    <t>BSK Binden Tabakası</t>
  </si>
  <si>
    <t>Birinci Derece Grup Yl</t>
  </si>
  <si>
    <t>Gültepe - Karaca Grup Köy İçme Suyu Yapımı</t>
  </si>
  <si>
    <t>Çetenli Köyü Tepeli Mezrası İsale Hattı Yapımı</t>
  </si>
  <si>
    <t>Sağlıksuyu Köyü Küplü Mezrası İçme Suyu Yapımı</t>
  </si>
  <si>
    <t>Sağlıksuyu-Bozkurt-Yalınsaz-Başköy- Köyleri İçme Suyu Bakım Onarımı</t>
  </si>
  <si>
    <t>Karaburun-Çiftlik-Göller-Somkaya-Güllüce-Tutak-Seslitaş
Köyleri İsale ve Şebeke Hatları Bakım Onarımı</t>
  </si>
  <si>
    <t>Yeniharman-Göller-Seslitaş Köyü Temir Mz-Çiftlik-Gölyüzü
Köyleri Jeofizik Etüd Yapımı</t>
  </si>
  <si>
    <t>İçme Suyu Amaçlı Güneş Enerjisi Paneli Kurulum İşi</t>
  </si>
  <si>
    <t>Gültepe - Karaca Köyleri</t>
  </si>
  <si>
    <t>Çetenli Köyü Tepeli Mezrası</t>
  </si>
  <si>
    <t>Sağlıksuyu Köyü Küplü Mezrası</t>
  </si>
  <si>
    <t>Sağlıksuyu-Bozkurt-Yalınsaz-Başköy</t>
  </si>
  <si>
    <t>Karaburun-Çiftlik-Göller-Somkaya-Güllüce-Tutak-Seslitaş</t>
  </si>
  <si>
    <t>Yeniharman-Göller-Seslitaş Köyü Temir Mz-Çiftlik-Gölyüzü</t>
  </si>
  <si>
    <t>Demirtepe-Bozkurt-Yk. Uzunyazı Köyleri</t>
  </si>
  <si>
    <t>İsale  ve Şebeke</t>
  </si>
  <si>
    <t>Sulu (Şebekeli) Tes. Gel.</t>
  </si>
  <si>
    <t>İsale Hattı</t>
  </si>
  <si>
    <t>Sulu (Şebekeli) Yeni Tes</t>
  </si>
  <si>
    <t>İsale ve Şebeke</t>
  </si>
  <si>
    <t>İsale-Şebeke Bakım Onarım</t>
  </si>
  <si>
    <t>Susuz Yeni Tesis</t>
  </si>
  <si>
    <t>Sondaj Güneş Enerjisi</t>
  </si>
  <si>
    <t>Yılanlı Köyü Sulama Kanalı Yapımı</t>
  </si>
  <si>
    <t>Yılanlı Köyü</t>
  </si>
  <si>
    <t>Yerüstü Sulaması</t>
  </si>
  <si>
    <t>Tesis Geliştirme</t>
  </si>
  <si>
    <t>Karakazan Köyü Köy Yolu ayrımı ile Süleymankümnet Köyü arası BSK Asfalt Yol Yapım İşi (3.4km)</t>
  </si>
  <si>
    <t>Süleymankümbet Köyü, Aş.-Yk.Koyuncu,Aş.-Yk.Yurt,Hanık Mezraları</t>
  </si>
  <si>
    <t>Yk.Aladağ Köyü Uzunçeşme Mezrası,Yuvacık Köyü, Aydınlar,Aş.Yk.Orta Mollahasan,Bekçiler  Mezraları</t>
  </si>
  <si>
    <t>TR850001000647254579915033</t>
  </si>
  <si>
    <t>ZİRAAT BANKASI HAMUR ŞUBESİ</t>
  </si>
  <si>
    <t>647</t>
  </si>
  <si>
    <t>BSK DÖNÜŞÜM</t>
  </si>
  <si>
    <t>STABİLİZE 3.4 KM</t>
  </si>
  <si>
    <t>BİRİNCİ DERECE GRUP (3.4 KM)</t>
  </si>
  <si>
    <t xml:space="preserve">AĞRI </t>
  </si>
  <si>
    <t xml:space="preserve">ELEŞKİRT </t>
  </si>
  <si>
    <t>TR330001000416133692485001</t>
  </si>
  <si>
    <t xml:space="preserve">T.C.ZİRAAT BANKASI ELEŞKİRT ŞUBESİ </t>
  </si>
  <si>
    <t>Çatkösedağ Grup Köy Yollu</t>
  </si>
  <si>
    <t xml:space="preserve">Çatkösedağ </t>
  </si>
  <si>
    <t xml:space="preserve">Menfez </t>
  </si>
  <si>
    <t xml:space="preserve">Menfez (3 Adet) </t>
  </si>
  <si>
    <t>Köy Yolarında Menfez</t>
  </si>
  <si>
    <t xml:space="preserve">Akyumak </t>
  </si>
  <si>
    <t xml:space="preserve">Sultanabat </t>
  </si>
  <si>
    <t xml:space="preserve">Salkımlı </t>
  </si>
  <si>
    <t xml:space="preserve">Yağmurlu </t>
  </si>
  <si>
    <t xml:space="preserve">Çiftepınar </t>
  </si>
  <si>
    <t>Öztoprak</t>
  </si>
  <si>
    <t xml:space="preserve">Türkelli </t>
  </si>
  <si>
    <t xml:space="preserve">Güneykaya </t>
  </si>
  <si>
    <t xml:space="preserve">Akyumak Köyü İçme Suyu Onarımı ve Kaptaj Yapımı </t>
  </si>
  <si>
    <t xml:space="preserve">Sultanabat Köyü İçme Suyu Ekİsalle Hattı Yapımı </t>
  </si>
  <si>
    <t xml:space="preserve">Salkımlı Köyü İçme Suyu İçme Suyu Depo Yapımı </t>
  </si>
  <si>
    <t xml:space="preserve">Yağmurlu Köyü İçme Suyu Depo, Şebeke ve İsalle Hattı Yapımı </t>
  </si>
  <si>
    <t xml:space="preserve">Çiftepınar Köyü Terfi Binası,Terfi Haattı Yapımı </t>
  </si>
  <si>
    <t xml:space="preserve">Öztoprak Köyü İçme Suyu Kaptaj Yapımı </t>
  </si>
  <si>
    <t xml:space="preserve">Türkelli Köyü İçme Suyu Ek İslle Hattı Yapımı </t>
  </si>
  <si>
    <t xml:space="preserve">Güneykaya Köyü İçme Suyu Depo Onarımı </t>
  </si>
  <si>
    <t xml:space="preserve">Kaptaj ve Ek İsalle Hattı </t>
  </si>
  <si>
    <t xml:space="preserve">Tesis Geliştirme </t>
  </si>
  <si>
    <t xml:space="preserve">Ek İsalle Hattı Yapımı </t>
  </si>
  <si>
    <t>Betonarme Depo Yapımı</t>
  </si>
  <si>
    <t xml:space="preserve">Yeni Tesis </t>
  </si>
  <si>
    <t xml:space="preserve">Depo, Şebeke, İsalle Hattı </t>
  </si>
  <si>
    <t xml:space="preserve">Terfi Binası Ve Terfi Hattı </t>
  </si>
  <si>
    <t xml:space="preserve">Kaptaj Yapımı </t>
  </si>
  <si>
    <t xml:space="preserve">İsalle Hattı </t>
  </si>
  <si>
    <t xml:space="preserve">Depo Bakım Onarımı </t>
  </si>
  <si>
    <t xml:space="preserve">Bakım ve Onarım </t>
  </si>
  <si>
    <t>T.C.ZİRAAT BANKASI TAŞLIÇAY ŞUBESİ</t>
  </si>
  <si>
    <t>TR820001000523265735495042</t>
  </si>
  <si>
    <t>Aş.Esen-Yk.Esen Arası BSK Binder tabakası yapılması (1 km)</t>
  </si>
  <si>
    <t>Aş.Esen-Yk.Esen</t>
  </si>
  <si>
    <t>BSK</t>
  </si>
  <si>
    <t>Aş.Toklu-Yk.Toklu-Tanyolu</t>
  </si>
  <si>
    <t>Düzgören 2x1,5x5 ek menfez</t>
  </si>
  <si>
    <t>Düzgören-Tanrıverdi</t>
  </si>
  <si>
    <t>Taşlıçay Düzgören-Dilekyazı-Yardımcılar Grubu İsale Hattı İyileştirme</t>
  </si>
  <si>
    <t>Düzgören-Dilekyazı-Yardımcılar</t>
  </si>
  <si>
    <t>İsale Yapımı</t>
  </si>
  <si>
    <t>Taşlıçay Muhtelif Köylerde Depo Onarımları</t>
  </si>
  <si>
    <t xml:space="preserve">  (Alakoçlu-Kağnılı-Aras-Karagöz-Balçiçek-İkiyamaç)</t>
  </si>
  <si>
    <t>Depo onarımları</t>
  </si>
  <si>
    <t>Bayıraltı Ges</t>
  </si>
  <si>
    <t>Bayıraltı</t>
  </si>
  <si>
    <t>Ges</t>
  </si>
  <si>
    <t>Geçitveren Sondaj ve Ges</t>
  </si>
  <si>
    <t>Geçitveren</t>
  </si>
  <si>
    <t>Ges ve Sondaj</t>
  </si>
  <si>
    <t xml:space="preserve">YENİKENT </t>
  </si>
  <si>
    <t>SİNCAN-AŞ.KARAHALİT-YK.KARAHALİT</t>
  </si>
  <si>
    <t>KARACAN</t>
  </si>
  <si>
    <t>DÖŞKAYA-ERDAL-KUŞKAYA MEZRASI</t>
  </si>
  <si>
    <t>BOZKAŞ</t>
  </si>
  <si>
    <t>ERGEÇİDİ-YK.KARGALIK-KARAHAN</t>
  </si>
  <si>
    <t>AŞ.KARAHALİT</t>
  </si>
  <si>
    <t>İPEKKUŞAK-YK.KARAHALİT-YAZICIBAŞI MZ.</t>
  </si>
  <si>
    <t>AŞ.KÖŞK</t>
  </si>
  <si>
    <t>ÖNDÜL-GÜLÇİMEN MEZRASI</t>
  </si>
  <si>
    <t>PALANDÖKEN</t>
  </si>
  <si>
    <t>DAYIPINAR</t>
  </si>
  <si>
    <t>ADAKENT-KARAAĞAÇ</t>
  </si>
  <si>
    <t>MENFEZ</t>
  </si>
  <si>
    <t>BETONARME</t>
  </si>
  <si>
    <t>BİRİNCİ DERECE GRUP KÖY YOLU</t>
  </si>
  <si>
    <t>DAYIPINAR KÖYÜ</t>
  </si>
  <si>
    <t>KARAKUYU KÖYÜ</t>
  </si>
  <si>
    <t>BAHÇE KÖYÜ KAYADİBİ MEZRASI</t>
  </si>
  <si>
    <t>BİNTOSUN KÖYÜ SOFUKÇEL MEZ.</t>
  </si>
  <si>
    <t>DİKBIYIK KÖYÜ</t>
  </si>
  <si>
    <t>BOZKAŞ KÖYÜ</t>
  </si>
  <si>
    <t>ERDAL KÖYÜ</t>
  </si>
  <si>
    <t>SARIGÖZE KÖYÜ</t>
  </si>
  <si>
    <t>DORUKDİBİ KÖYÜ</t>
  </si>
  <si>
    <t>GÜNEŞGÖREN KÖYÜ</t>
  </si>
  <si>
    <t>OZANPINAR KÖYÜ</t>
  </si>
  <si>
    <t>SORGUÇLU KÖYÜ</t>
  </si>
  <si>
    <t>ADAKENT KÖYÜ</t>
  </si>
  <si>
    <t>DİBELEK KÖYÜ</t>
  </si>
  <si>
    <t>SOĞUKPINAR KÖYÜ</t>
  </si>
  <si>
    <t>SUVAR KÖYÜ</t>
  </si>
  <si>
    <t>YK. KARAHALİT KÖYÜ</t>
  </si>
  <si>
    <t>ÇOBANOBA KÖYÜ</t>
  </si>
  <si>
    <t>MIZRAK KÖYÜ</t>
  </si>
  <si>
    <t>SULU ŞEBEKELİ</t>
  </si>
  <si>
    <t>30M3 DEPO YAPILAC</t>
  </si>
  <si>
    <t>ŞEBEKE İSALE HT.</t>
  </si>
  <si>
    <t>50M3 DEPO YAPILAC</t>
  </si>
  <si>
    <t>DEPO ONRM İSALE HT</t>
  </si>
  <si>
    <t>75M3 DEPO YAPILAC</t>
  </si>
  <si>
    <t>10M3 BİRİKTİRME DEP</t>
  </si>
  <si>
    <t>DEPO BAKIM ONARIM</t>
  </si>
  <si>
    <t>TERFİ HATTI</t>
  </si>
  <si>
    <t>GES</t>
  </si>
  <si>
    <t>Tutak</t>
  </si>
  <si>
    <t>TR210001000496084813295025</t>
  </si>
  <si>
    <t>T.C.ZİRAAT BANKASI TUTAK ŞUBESİ</t>
  </si>
  <si>
    <t>TR790001200123200016100046</t>
  </si>
  <si>
    <t>HALK BANKASI-PATNOS ŞUBESİ</t>
  </si>
  <si>
    <t>Ziyaret Köyü</t>
  </si>
  <si>
    <t>Akçaören Köyü</t>
  </si>
  <si>
    <t>Sarıdibek, Pirömer, Köseler, Yukarıdamla, Kızıltepe, Ürküt, Zincirkale, Çiimenli, Gökoğlu, Yukarıkulecik, Ortadamla, Zirekli, Gündüz, Özdemir</t>
  </si>
  <si>
    <t>BSK Aşınma Tabakası</t>
  </si>
  <si>
    <t xml:space="preserve">BSK Asfalt </t>
  </si>
  <si>
    <t xml:space="preserve">Çatkösedağ Grup Köy Yollu (2,8 km) </t>
  </si>
  <si>
    <t>Kayayolu-Çatkösedağ</t>
  </si>
  <si>
    <t>BSK ASFALT</t>
  </si>
  <si>
    <t xml:space="preserve">BSK Asafalt (2,8 km) </t>
  </si>
  <si>
    <t xml:space="preserve">Birinci Derece Grup Köy Yollu  </t>
  </si>
  <si>
    <t xml:space="preserve">Çiçek Köyü </t>
  </si>
  <si>
    <t xml:space="preserve">Köseler Köyü </t>
  </si>
  <si>
    <t>Değirmendüzü Köyü</t>
  </si>
  <si>
    <t xml:space="preserve">Ürküt Köyü </t>
  </si>
  <si>
    <t xml:space="preserve">Bozoğlak Köyü </t>
  </si>
  <si>
    <t xml:space="preserve">Bozoğlak Köyü ve Arpacık Mezrası </t>
  </si>
  <si>
    <t>Çakırbey Köyü</t>
  </si>
  <si>
    <t xml:space="preserve">Çakırbey Köyü </t>
  </si>
  <si>
    <t>Gökçeali Köyü</t>
  </si>
  <si>
    <t>Taşkın Köyü</t>
  </si>
  <si>
    <t>Taşkın Köyü ve Hırbeketı Mezrası</t>
  </si>
  <si>
    <t>Suluca Köyü</t>
  </si>
  <si>
    <t>Muhtelif Köyler(Gündüz, Zirekli, Yurtöven, Yukarıdamla, Derecik, Aşağıgöçmez, Susuz, Yürekveren, Dağalan, Hasandolu, Dizginkale, Ortadamla, Baştarla, Sarıdibek, Çimenli, Düzceli, Yüncüler, Karatoklu, Kazanbey, Konakbey, Özdemir, Kaş, Baltacık, Onbaşılar</t>
  </si>
  <si>
    <t>Gündüz, Zirekli, Yurtöven, Yukarıdamla, Derecik, Aşağıgöçmez, Susuz, Yürekveren, Dağalan, Hasandolu, Dizginkale, Ortadamla, Baştarla, Sarıdibek, Çimenli, Düzceli, Yüncüler, Karatoklu, Kazanbey, Konakbey, Özdemir, Kaş, Baltacık, Onbaşılar</t>
  </si>
  <si>
    <t>Taşlıçay Aş.Toklu BSK Aşınma tabakası (2,5 km)</t>
  </si>
  <si>
    <t>Birinci Derece Grup</t>
  </si>
  <si>
    <t>STABİLİZE (1 km)</t>
  </si>
  <si>
    <t>STABİLİZE (2 km)</t>
  </si>
  <si>
    <t>1. Derece</t>
  </si>
  <si>
    <t>Menfez (14 adet)</t>
  </si>
  <si>
    <t>Muhtelif Köyler Sanat Yapıları (Sarıdibek, Pirömer, Köseler, Yukarıdamla, Kızıltepe, Ürküt, Zincirkale, Çiimenli, Gökoğlu, Yukarıkulecik, Ortadamla, Zirekli, Gündüz, Özdemir (14 adet menfez yapım işi)</t>
  </si>
  <si>
    <t>Sathi Kaplama (1 KM)</t>
  </si>
  <si>
    <t>BSK ASFALT (2.5 KM)</t>
  </si>
  <si>
    <t>Menfez (1 adet)</t>
  </si>
  <si>
    <t>ERCAN İNAN</t>
  </si>
  <si>
    <t>ercan.inan@icisleri.gov.tr</t>
  </si>
  <si>
    <t>ağrı</t>
  </si>
  <si>
    <t>Ercan İNAN</t>
  </si>
  <si>
    <t>MERKEZ İLÇE</t>
  </si>
  <si>
    <t>AĞRI HALKBANK</t>
  </si>
  <si>
    <t>TR530001200917300016000087</t>
  </si>
  <si>
    <t>ESKİHARMAN-BEZİRHANE-DOĞUTEPE-BOZTOPRAK
GRUP KÖY YOLU</t>
  </si>
  <si>
    <t>KUMLUGEÇİT-GÜNDÜZ 
MAZRASI-ESKİHARAN-BEZİRHANE-AŞAĞI AĞADEVE-AŞAĞI AĞADEVE AŞAĞI MAH.-YUKARI MAHALLESİ-YUKARI AĞADEVE-DOĞUTEPE-DOĞUTEPE AĞAYILDIRIM MRZ.--BOZTOPRAK KÖYLERİ</t>
  </si>
  <si>
    <t>ASFALT</t>
  </si>
  <si>
    <t>1.DERECE GRUP KÖY YOLU</t>
  </si>
  <si>
    <t>ÇAKIROBA KÖYÜ</t>
  </si>
  <si>
    <t>TAŞTEKNE KÖYÜ</t>
  </si>
  <si>
    <t>GÜMÜŞYAZI KÖYÜ</t>
  </si>
  <si>
    <t>YK. YOLDÜZÜ KÖYÜ</t>
  </si>
  <si>
    <t>SARIHARMAN KÖYÜ</t>
  </si>
  <si>
    <t>GÜVENLİ KÖYÜ</t>
  </si>
  <si>
    <t>MOLLAOSMAN KÖYÜ</t>
  </si>
  <si>
    <t>EĞRİBELEN KÖYÜ</t>
  </si>
  <si>
    <t>UÇARKAYA KÖYÜ</t>
  </si>
  <si>
    <t>TILIĞ BAHÇELİ MEZRASI</t>
  </si>
  <si>
    <t>KONAK MEZRASI</t>
  </si>
  <si>
    <t>TESİS GELİŞTİRME
TERFİ BİNASI YAPIMI</t>
  </si>
  <si>
    <t>SUYU YETERSİZ</t>
  </si>
  <si>
    <t>YENİ TESİS</t>
  </si>
  <si>
    <t>TESİS GELİŞTİRME
EK İSALE HATTI</t>
  </si>
  <si>
    <t>TESİS GELİŞTİRME
DEPO YAPIM İŞİ</t>
  </si>
  <si>
    <t xml:space="preserve">YENİ TESİS
EK İSALE HATTI </t>
  </si>
  <si>
    <t xml:space="preserve">TESİS GELİŞTİRME
DEPO VE TERFİ HATTI </t>
  </si>
  <si>
    <t>AŞINMA TABAKASI(17.6km)</t>
  </si>
  <si>
    <t>Sulu (şebekeli)-Bakım Onarım</t>
  </si>
  <si>
    <t>Sulu (şebekeli)-Tesis Geliştirme</t>
  </si>
  <si>
    <t>Sulu (şebekeli)Tesis Geliştirme</t>
  </si>
  <si>
    <t>Şebeke Yapımı</t>
  </si>
  <si>
    <t>Sulu Şebekeli</t>
  </si>
  <si>
    <t>Şebeke ve Depo Yapımı</t>
  </si>
  <si>
    <t>Yk.Aladağ Köyü Yuvacık Köyü Arası BSK Yol Yapım İşi (2.25 Km)</t>
  </si>
  <si>
    <t>STABİLİZE 2.25 KM</t>
  </si>
  <si>
    <t>BİRİNCİ DERECE GRUP (2.25 KM)</t>
  </si>
  <si>
    <t>İçmesuyu sondaj yapımı</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</si>
</sst>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 _Y_T_L_-;\-* #,##0.00\ _Y_T_L_-;_-* &quot;-&quot;??\ _Y_T_L_-;_-@_-"/>
    <numFmt numFmtId="165" formatCode="#,##0.00;[Red]#,##0.00"/>
  </numFmts>
  <fonts count="33">
    <font>
      <sz val="11"/>
      <color theme="1"/>
      <name val="Calibri"/>
      <family val="2"/>
      <charset val="162"/>
      <scheme val="minor"/>
    </font>
    <font>
      <sz val="12"/>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sz val="10"/>
      <name val="AbakuTLSymSans"/>
      <charset val="162"/>
    </font>
    <font>
      <b/>
      <sz val="10"/>
      <color indexed="10"/>
      <name val="Arial"/>
      <family val="2"/>
      <charset val="162"/>
    </font>
    <font>
      <b/>
      <sz val="11"/>
      <name val="Arial"/>
      <family val="2"/>
    </font>
    <font>
      <i/>
      <sz val="10"/>
      <name val="Arial"/>
      <family val="2"/>
      <charset val="162"/>
    </font>
    <font>
      <sz val="11"/>
      <name val="Arial"/>
      <family val="2"/>
    </font>
    <font>
      <b/>
      <sz val="12"/>
      <name val="Arial"/>
      <family val="2"/>
    </font>
    <font>
      <b/>
      <u/>
      <sz val="11"/>
      <name val="Arial"/>
      <family val="2"/>
    </font>
    <font>
      <b/>
      <sz val="11"/>
      <name val="Arial Tur"/>
      <charset val="162"/>
    </font>
    <font>
      <b/>
      <sz val="11"/>
      <name val="Arial"/>
      <family val="2"/>
      <charset val="162"/>
    </font>
    <font>
      <sz val="8"/>
      <name val="Arial"/>
      <family val="2"/>
      <charset val="162"/>
    </font>
    <font>
      <sz val="11"/>
      <name val="Arial"/>
      <family val="2"/>
      <charset val="162"/>
    </font>
    <font>
      <sz val="11"/>
      <color indexed="10"/>
      <name val="Arial"/>
      <family val="2"/>
      <charset val="162"/>
    </font>
    <font>
      <sz val="10"/>
      <color indexed="10"/>
      <name val="Arial"/>
      <family val="2"/>
      <charset val="162"/>
    </font>
    <font>
      <sz val="10"/>
      <color rgb="FFFF0000"/>
      <name val="Arial"/>
      <family val="2"/>
      <charset val="162"/>
    </font>
    <font>
      <b/>
      <sz val="10"/>
      <color rgb="FFFF0000"/>
      <name val="Arial"/>
      <family val="2"/>
      <charset val="162"/>
    </font>
    <font>
      <sz val="11"/>
      <color theme="1"/>
      <name val="Calibri"/>
      <family val="2"/>
      <charset val="162"/>
      <scheme val="minor"/>
    </font>
    <font>
      <sz val="8"/>
      <color theme="1"/>
      <name val="Calibri"/>
      <family val="2"/>
      <charset val="162"/>
      <scheme val="minor"/>
    </font>
    <font>
      <b/>
      <sz val="12"/>
      <name val="Calibri"/>
      <family val="2"/>
      <charset val="162"/>
      <scheme val="minor"/>
    </font>
    <font>
      <b/>
      <sz val="11"/>
      <color theme="1"/>
      <name val="Calibri"/>
      <family val="2"/>
      <charset val="162"/>
      <scheme val="minor"/>
    </font>
    <font>
      <sz val="11"/>
      <name val="Arial Tur"/>
      <charset val="162"/>
    </font>
    <font>
      <sz val="11"/>
      <color theme="1"/>
      <name val="Calibri"/>
      <family val="2"/>
      <scheme val="minor"/>
    </font>
    <font>
      <sz val="10"/>
      <color theme="1"/>
      <name val="Calibri"/>
      <family val="2"/>
      <charset val="162"/>
      <scheme val="minor"/>
    </font>
    <font>
      <sz val="9"/>
      <name val="Arial"/>
      <family val="2"/>
      <charset val="162"/>
    </font>
    <font>
      <sz val="11"/>
      <name val="Times New Roman"/>
      <family val="1"/>
      <charset val="162"/>
    </font>
    <font>
      <u/>
      <sz val="11"/>
      <color theme="10"/>
      <name val="Calibri"/>
      <family val="2"/>
      <charset val="162"/>
      <scheme val="minor"/>
    </font>
    <font>
      <sz val="12"/>
      <color rgb="FF000000"/>
      <name val="Arial"/>
      <family val="2"/>
      <charset val="162"/>
    </font>
    <font>
      <b/>
      <sz val="11"/>
      <name val="Arial Black"/>
      <family val="2"/>
      <charset val="16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s>
  <cellStyleXfs count="6">
    <xf numFmtId="0" fontId="0" fillId="0" borderId="0"/>
    <xf numFmtId="0" fontId="2" fillId="0" borderId="0"/>
    <xf numFmtId="0" fontId="3" fillId="0" borderId="0"/>
    <xf numFmtId="43" fontId="21" fillId="0" borderId="0" applyFont="0" applyFill="0" applyBorder="0" applyAlignment="0" applyProtection="0"/>
    <xf numFmtId="0" fontId="26" fillId="0" borderId="0"/>
    <xf numFmtId="0" fontId="30" fillId="0" borderId="0" applyNumberFormat="0" applyFill="0" applyBorder="0" applyAlignment="0" applyProtection="0"/>
  </cellStyleXfs>
  <cellXfs count="657">
    <xf numFmtId="0" fontId="0" fillId="0" borderId="0" xfId="0"/>
    <xf numFmtId="0" fontId="3" fillId="0" borderId="0" xfId="2" applyFont="1"/>
    <xf numFmtId="0" fontId="3" fillId="0" borderId="2" xfId="2" applyFont="1" applyFill="1" applyBorder="1"/>
    <xf numFmtId="0" fontId="4" fillId="0" borderId="3" xfId="2" applyFont="1" applyFill="1" applyBorder="1" applyAlignment="1">
      <alignment horizontal="left"/>
    </xf>
    <xf numFmtId="0" fontId="3" fillId="0" borderId="3" xfId="2" applyFont="1" applyFill="1" applyBorder="1"/>
    <xf numFmtId="0" fontId="3" fillId="0" borderId="4" xfId="2" applyFont="1" applyFill="1" applyBorder="1"/>
    <xf numFmtId="0" fontId="3" fillId="0" borderId="0" xfId="2" applyFont="1" applyFill="1"/>
    <xf numFmtId="0" fontId="3" fillId="0" borderId="5" xfId="2" applyFont="1" applyBorder="1"/>
    <xf numFmtId="0" fontId="3" fillId="0" borderId="6" xfId="2" applyFont="1" applyBorder="1"/>
    <xf numFmtId="0" fontId="5" fillId="0" borderId="0" xfId="2" applyFont="1" applyBorder="1" applyAlignment="1">
      <alignment horizontal="center" wrapText="1"/>
    </xf>
    <xf numFmtId="0" fontId="5" fillId="0" borderId="5" xfId="2" applyFont="1" applyBorder="1"/>
    <xf numFmtId="0" fontId="5" fillId="0" borderId="0" xfId="2" applyFont="1" applyBorder="1"/>
    <xf numFmtId="0" fontId="5" fillId="0" borderId="0" xfId="2" applyFont="1"/>
    <xf numFmtId="0" fontId="5" fillId="0" borderId="7" xfId="2" applyFont="1" applyBorder="1"/>
    <xf numFmtId="0" fontId="5" fillId="0" borderId="0" xfId="2" applyFont="1" applyFill="1" applyBorder="1" applyAlignment="1">
      <alignment vertical="center"/>
    </xf>
    <xf numFmtId="0" fontId="5" fillId="0" borderId="6" xfId="2" applyFont="1" applyBorder="1"/>
    <xf numFmtId="0" fontId="5" fillId="0" borderId="8" xfId="2" applyFont="1" applyBorder="1"/>
    <xf numFmtId="0" fontId="5" fillId="0" borderId="7" xfId="2" applyFont="1" applyFill="1" applyBorder="1" applyAlignment="1">
      <alignment vertical="center"/>
    </xf>
    <xf numFmtId="0" fontId="5" fillId="0" borderId="8" xfId="2" applyFont="1" applyFill="1" applyBorder="1" applyAlignment="1">
      <alignment vertical="center"/>
    </xf>
    <xf numFmtId="0" fontId="3" fillId="0" borderId="0" xfId="2" applyFont="1" applyBorder="1"/>
    <xf numFmtId="0" fontId="3" fillId="0" borderId="2" xfId="2" applyFont="1" applyBorder="1"/>
    <xf numFmtId="0" fontId="5" fillId="0" borderId="3" xfId="2" applyFont="1" applyBorder="1"/>
    <xf numFmtId="0" fontId="3" fillId="0" borderId="3" xfId="2" applyFont="1" applyBorder="1"/>
    <xf numFmtId="0" fontId="3" fillId="0" borderId="4" xfId="2" applyFont="1" applyBorder="1"/>
    <xf numFmtId="0" fontId="5" fillId="3" borderId="13" xfId="2" applyFont="1" applyFill="1" applyBorder="1" applyAlignment="1">
      <alignment horizontal="center"/>
    </xf>
    <xf numFmtId="0" fontId="5" fillId="3" borderId="14" xfId="2" applyFont="1" applyFill="1" applyBorder="1" applyAlignment="1">
      <alignment horizontal="center"/>
    </xf>
    <xf numFmtId="0" fontId="3" fillId="0" borderId="13" xfId="2" applyFont="1" applyBorder="1" applyAlignment="1">
      <alignment horizontal="left"/>
    </xf>
    <xf numFmtId="0" fontId="3" fillId="0" borderId="1" xfId="2" applyFont="1" applyBorder="1" applyAlignment="1">
      <alignment horizontal="left"/>
    </xf>
    <xf numFmtId="0" fontId="3" fillId="0" borderId="1" xfId="2" applyFont="1" applyBorder="1"/>
    <xf numFmtId="0" fontId="3" fillId="0" borderId="18" xfId="2" applyFont="1" applyBorder="1" applyAlignment="1">
      <alignment horizontal="left"/>
    </xf>
    <xf numFmtId="0" fontId="3" fillId="0" borderId="19" xfId="2" applyFont="1" applyBorder="1" applyAlignment="1">
      <alignment horizontal="left"/>
    </xf>
    <xf numFmtId="0" fontId="3" fillId="0" borderId="19" xfId="2" applyFont="1" applyBorder="1"/>
    <xf numFmtId="0" fontId="3" fillId="0" borderId="20" xfId="2" applyFont="1" applyBorder="1" applyAlignment="1">
      <alignment horizontal="center"/>
    </xf>
    <xf numFmtId="0" fontId="3" fillId="0" borderId="22" xfId="2" applyFont="1" applyBorder="1" applyAlignment="1">
      <alignment horizontal="left"/>
    </xf>
    <xf numFmtId="0" fontId="3" fillId="0" borderId="23" xfId="2" applyFont="1" applyBorder="1" applyAlignment="1">
      <alignment horizontal="left"/>
    </xf>
    <xf numFmtId="0" fontId="3" fillId="0" borderId="23" xfId="2" applyFont="1" applyBorder="1"/>
    <xf numFmtId="0" fontId="3" fillId="0" borderId="0" xfId="2" applyFont="1" applyBorder="1" applyAlignment="1">
      <alignment horizontal="center"/>
    </xf>
    <xf numFmtId="0" fontId="3" fillId="0" borderId="6" xfId="2" applyFont="1" applyBorder="1" applyAlignment="1">
      <alignment horizontal="center"/>
    </xf>
    <xf numFmtId="0" fontId="3" fillId="0" borderId="0" xfId="2" applyFont="1" applyBorder="1" applyAlignment="1">
      <alignment horizontal="left"/>
    </xf>
    <xf numFmtId="0" fontId="3" fillId="0" borderId="26" xfId="2" applyFont="1" applyBorder="1"/>
    <xf numFmtId="0" fontId="3" fillId="0" borderId="27" xfId="2" applyFont="1" applyBorder="1"/>
    <xf numFmtId="0" fontId="3" fillId="0" borderId="28" xfId="2" applyFont="1" applyBorder="1"/>
    <xf numFmtId="3" fontId="3" fillId="0" borderId="1" xfId="2" applyNumberFormat="1" applyFont="1" applyBorder="1" applyAlignment="1">
      <alignment horizontal="center"/>
    </xf>
    <xf numFmtId="3" fontId="3" fillId="0" borderId="1" xfId="2" applyNumberFormat="1" applyFont="1" applyBorder="1" applyAlignment="1">
      <alignment horizontal="right"/>
    </xf>
    <xf numFmtId="0" fontId="3" fillId="0" borderId="31" xfId="2" applyFont="1" applyBorder="1" applyAlignment="1">
      <alignment horizontal="center"/>
    </xf>
    <xf numFmtId="3" fontId="3" fillId="0" borderId="19" xfId="2" applyNumberFormat="1" applyFont="1" applyBorder="1" applyAlignment="1">
      <alignment horizontal="center"/>
    </xf>
    <xf numFmtId="3" fontId="3" fillId="0" borderId="19" xfId="2" applyNumberFormat="1" applyFont="1" applyBorder="1" applyAlignment="1">
      <alignment horizontal="right"/>
    </xf>
    <xf numFmtId="3" fontId="3" fillId="0" borderId="20" xfId="2" applyNumberFormat="1" applyFont="1" applyBorder="1" applyAlignment="1">
      <alignment horizontal="center"/>
    </xf>
    <xf numFmtId="3" fontId="3" fillId="0" borderId="21" xfId="2" applyNumberFormat="1" applyFont="1" applyBorder="1" applyAlignment="1">
      <alignment horizontal="center"/>
    </xf>
    <xf numFmtId="3" fontId="3" fillId="0" borderId="23" xfId="2" applyNumberFormat="1" applyFont="1" applyBorder="1" applyAlignment="1">
      <alignment horizontal="center"/>
    </xf>
    <xf numFmtId="0" fontId="3" fillId="0" borderId="23" xfId="2" applyFont="1" applyBorder="1" applyAlignment="1">
      <alignment horizontal="center"/>
    </xf>
    <xf numFmtId="3" fontId="3" fillId="0" borderId="0" xfId="2" applyNumberFormat="1" applyFont="1" applyBorder="1" applyAlignment="1">
      <alignment horizontal="center"/>
    </xf>
    <xf numFmtId="3" fontId="3" fillId="0" borderId="0" xfId="2" applyNumberFormat="1" applyFont="1" applyBorder="1" applyAlignment="1">
      <alignment horizontal="right"/>
    </xf>
    <xf numFmtId="3" fontId="3" fillId="0" borderId="6" xfId="2" applyNumberFormat="1" applyFont="1" applyBorder="1" applyAlignment="1">
      <alignment horizontal="right"/>
    </xf>
    <xf numFmtId="0" fontId="6" fillId="0" borderId="0" xfId="2" applyFont="1"/>
    <xf numFmtId="0" fontId="3" fillId="0" borderId="27" xfId="2" applyFont="1" applyBorder="1" applyAlignment="1">
      <alignment horizontal="center"/>
    </xf>
    <xf numFmtId="0" fontId="3" fillId="0" borderId="28" xfId="2" applyFont="1" applyBorder="1" applyAlignment="1">
      <alignment horizontal="center"/>
    </xf>
    <xf numFmtId="0" fontId="5" fillId="0" borderId="3" xfId="2" applyFont="1" applyFill="1" applyBorder="1"/>
    <xf numFmtId="0" fontId="3" fillId="0" borderId="6" xfId="2" applyFont="1" applyFill="1" applyBorder="1"/>
    <xf numFmtId="0" fontId="3" fillId="0" borderId="5" xfId="2" applyFont="1" applyFill="1" applyBorder="1"/>
    <xf numFmtId="0" fontId="3" fillId="0" borderId="0" xfId="2" applyFont="1" applyFill="1" applyBorder="1"/>
    <xf numFmtId="0" fontId="5" fillId="0" borderId="5" xfId="2" applyFont="1" applyFill="1" applyBorder="1"/>
    <xf numFmtId="0" fontId="5" fillId="3" borderId="1" xfId="2" applyFont="1" applyFill="1" applyBorder="1" applyAlignment="1">
      <alignment horizontal="center"/>
    </xf>
    <xf numFmtId="4" fontId="5" fillId="3" borderId="1" xfId="2" applyNumberFormat="1" applyFont="1" applyFill="1" applyBorder="1" applyAlignment="1">
      <alignment horizontal="center" vertical="center"/>
    </xf>
    <xf numFmtId="0" fontId="5" fillId="3" borderId="35" xfId="2" applyFont="1" applyFill="1" applyBorder="1" applyAlignment="1">
      <alignment horizontal="center" vertical="center"/>
    </xf>
    <xf numFmtId="0" fontId="3" fillId="0" borderId="13" xfId="2" applyFont="1" applyFill="1" applyBorder="1" applyAlignment="1">
      <alignment horizontal="left"/>
    </xf>
    <xf numFmtId="0" fontId="3" fillId="0" borderId="1" xfId="2" applyFont="1" applyFill="1" applyBorder="1" applyAlignment="1">
      <alignment horizontal="left"/>
    </xf>
    <xf numFmtId="3" fontId="3" fillId="0" borderId="1" xfId="2" applyNumberFormat="1" applyFont="1" applyFill="1" applyBorder="1" applyAlignment="1">
      <alignment horizontal="center"/>
    </xf>
    <xf numFmtId="0" fontId="3" fillId="0" borderId="14" xfId="2" applyFont="1" applyFill="1" applyBorder="1" applyAlignment="1"/>
    <xf numFmtId="0" fontId="3" fillId="0" borderId="1" xfId="2" applyFont="1" applyFill="1" applyBorder="1" applyAlignment="1"/>
    <xf numFmtId="4" fontId="3" fillId="0" borderId="14" xfId="2" applyNumberFormat="1" applyFont="1" applyBorder="1" applyAlignment="1">
      <alignment horizontal="right"/>
    </xf>
    <xf numFmtId="0" fontId="3" fillId="0" borderId="35" xfId="2" applyFont="1" applyFill="1" applyBorder="1"/>
    <xf numFmtId="0" fontId="3" fillId="0" borderId="18" xfId="2" applyFont="1" applyFill="1" applyBorder="1" applyAlignment="1">
      <alignment horizontal="left"/>
    </xf>
    <xf numFmtId="0" fontId="3" fillId="0" borderId="19" xfId="2" applyFont="1" applyFill="1" applyBorder="1" applyAlignment="1">
      <alignment horizontal="left"/>
    </xf>
    <xf numFmtId="3" fontId="3" fillId="0" borderId="19" xfId="2" applyNumberFormat="1" applyFont="1" applyFill="1" applyBorder="1" applyAlignment="1">
      <alignment horizontal="center"/>
    </xf>
    <xf numFmtId="0" fontId="3" fillId="0" borderId="20" xfId="2" applyFont="1" applyFill="1" applyBorder="1" applyAlignment="1">
      <alignment horizontal="center"/>
    </xf>
    <xf numFmtId="0" fontId="3" fillId="0" borderId="1" xfId="2" applyFont="1" applyFill="1" applyBorder="1" applyAlignment="1">
      <alignment horizontal="center"/>
    </xf>
    <xf numFmtId="4" fontId="3" fillId="0" borderId="20" xfId="2" applyNumberFormat="1" applyFont="1" applyBorder="1" applyAlignment="1">
      <alignment horizontal="right"/>
    </xf>
    <xf numFmtId="0" fontId="3" fillId="0" borderId="36" xfId="2" applyFont="1" applyFill="1" applyBorder="1"/>
    <xf numFmtId="0" fontId="3" fillId="0" borderId="22" xfId="2" applyFont="1" applyFill="1" applyBorder="1" applyAlignment="1">
      <alignment horizontal="left"/>
    </xf>
    <xf numFmtId="0" fontId="3" fillId="0" borderId="23" xfId="2" applyFont="1" applyFill="1" applyBorder="1" applyAlignment="1">
      <alignment horizontal="left"/>
    </xf>
    <xf numFmtId="3" fontId="3" fillId="0" borderId="23" xfId="2" applyNumberFormat="1" applyFont="1" applyFill="1" applyBorder="1" applyAlignment="1">
      <alignment horizontal="center"/>
    </xf>
    <xf numFmtId="3" fontId="3" fillId="0" borderId="24" xfId="2" applyNumberFormat="1" applyFont="1" applyFill="1" applyBorder="1" applyAlignment="1"/>
    <xf numFmtId="3" fontId="3" fillId="0" borderId="23" xfId="2" applyNumberFormat="1" applyFont="1" applyFill="1" applyBorder="1" applyAlignment="1"/>
    <xf numFmtId="4" fontId="3" fillId="0" borderId="24" xfId="2" applyNumberFormat="1" applyFont="1" applyBorder="1" applyAlignment="1">
      <alignment horizontal="right"/>
    </xf>
    <xf numFmtId="0" fontId="3" fillId="0" borderId="37" xfId="2" applyFont="1" applyFill="1" applyBorder="1"/>
    <xf numFmtId="0" fontId="3" fillId="0" borderId="26" xfId="2" applyFont="1" applyFill="1" applyBorder="1"/>
    <xf numFmtId="0" fontId="3" fillId="0" borderId="27" xfId="2" applyFont="1" applyFill="1" applyBorder="1" applyAlignment="1">
      <alignment horizontal="left"/>
    </xf>
    <xf numFmtId="3" fontId="3" fillId="0" borderId="27" xfId="2" applyNumberFormat="1" applyFont="1" applyFill="1" applyBorder="1" applyAlignment="1">
      <alignment horizontal="center"/>
    </xf>
    <xf numFmtId="3" fontId="3" fillId="0" borderId="27" xfId="2" applyNumberFormat="1" applyFont="1" applyFill="1" applyBorder="1" applyAlignment="1">
      <alignment horizontal="right"/>
    </xf>
    <xf numFmtId="3" fontId="3" fillId="0" borderId="28" xfId="2" applyNumberFormat="1" applyFont="1" applyFill="1" applyBorder="1" applyAlignment="1">
      <alignment horizontal="right"/>
    </xf>
    <xf numFmtId="0" fontId="5" fillId="0" borderId="0" xfId="2" applyFont="1" applyFill="1" applyBorder="1" applyAlignment="1">
      <alignment horizontal="left"/>
    </xf>
    <xf numFmtId="0" fontId="3" fillId="0" borderId="0" xfId="2" applyFont="1" applyFill="1" applyBorder="1" applyAlignment="1">
      <alignment horizontal="left"/>
    </xf>
    <xf numFmtId="3" fontId="3" fillId="0" borderId="0" xfId="2" applyNumberFormat="1" applyFont="1" applyFill="1" applyBorder="1" applyAlignment="1">
      <alignment horizontal="center"/>
    </xf>
    <xf numFmtId="3" fontId="3" fillId="0" borderId="0" xfId="2" applyNumberFormat="1" applyFont="1" applyFill="1" applyBorder="1" applyAlignment="1">
      <alignment horizontal="right"/>
    </xf>
    <xf numFmtId="4" fontId="3" fillId="0" borderId="1" xfId="2" applyNumberFormat="1" applyFont="1" applyBorder="1" applyAlignment="1">
      <alignment horizontal="right"/>
    </xf>
    <xf numFmtId="0" fontId="3" fillId="0" borderId="19" xfId="2" applyFont="1" applyFill="1" applyBorder="1" applyAlignment="1">
      <alignment horizontal="center"/>
    </xf>
    <xf numFmtId="4" fontId="3" fillId="0" borderId="19" xfId="2" applyNumberFormat="1" applyFont="1" applyBorder="1" applyAlignment="1">
      <alignment horizontal="right"/>
    </xf>
    <xf numFmtId="3" fontId="3" fillId="0" borderId="23" xfId="2" applyNumberFormat="1" applyFont="1" applyFill="1" applyBorder="1" applyAlignment="1">
      <alignment horizontal="right"/>
    </xf>
    <xf numFmtId="4" fontId="3" fillId="0" borderId="23" xfId="2" applyNumberFormat="1" applyFont="1" applyBorder="1" applyAlignment="1">
      <alignment horizontal="right"/>
    </xf>
    <xf numFmtId="3" fontId="3" fillId="0" borderId="6" xfId="2" applyNumberFormat="1" applyFont="1" applyFill="1" applyBorder="1" applyAlignment="1">
      <alignment horizontal="right"/>
    </xf>
    <xf numFmtId="0" fontId="3" fillId="0" borderId="6" xfId="2" applyFont="1" applyFill="1" applyBorder="1" applyAlignment="1">
      <alignment horizontal="left" vertical="center" wrapText="1"/>
    </xf>
    <xf numFmtId="0" fontId="3" fillId="0" borderId="38" xfId="2" applyFont="1" applyFill="1" applyBorder="1"/>
    <xf numFmtId="0" fontId="3" fillId="0" borderId="5" xfId="2" applyFont="1" applyBorder="1" applyAlignment="1">
      <alignment vertical="center"/>
    </xf>
    <xf numFmtId="0" fontId="3" fillId="0" borderId="2" xfId="2" applyFont="1" applyBorder="1" applyAlignment="1">
      <alignment vertical="center"/>
    </xf>
    <xf numFmtId="0" fontId="5" fillId="0" borderId="3" xfId="2" applyFont="1" applyFill="1" applyBorder="1" applyAlignment="1">
      <alignment vertical="center"/>
    </xf>
    <xf numFmtId="0" fontId="3" fillId="0" borderId="3" xfId="2" applyFont="1" applyFill="1" applyBorder="1" applyAlignment="1">
      <alignment vertical="center"/>
    </xf>
    <xf numFmtId="0" fontId="3" fillId="0" borderId="29" xfId="2" applyFont="1" applyFill="1" applyBorder="1" applyAlignment="1">
      <alignment vertical="center"/>
    </xf>
    <xf numFmtId="0" fontId="5" fillId="3" borderId="11"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3" fillId="0" borderId="6" xfId="2" applyFont="1" applyBorder="1" applyAlignment="1">
      <alignment vertical="center"/>
    </xf>
    <xf numFmtId="0" fontId="3" fillId="0" borderId="0" xfId="2" applyFont="1" applyAlignment="1">
      <alignment vertical="center"/>
    </xf>
    <xf numFmtId="0" fontId="3" fillId="0" borderId="14" xfId="2" applyFont="1" applyFill="1" applyBorder="1" applyAlignment="1">
      <alignment vertical="center"/>
    </xf>
    <xf numFmtId="0" fontId="3" fillId="0" borderId="8" xfId="2" applyFont="1" applyFill="1" applyBorder="1" applyAlignment="1">
      <alignment vertical="center"/>
    </xf>
    <xf numFmtId="4" fontId="3" fillId="0" borderId="1" xfId="2" applyNumberFormat="1" applyFont="1" applyFill="1" applyBorder="1" applyAlignment="1">
      <alignment horizontal="right" vertical="center"/>
    </xf>
    <xf numFmtId="4" fontId="3" fillId="0" borderId="35" xfId="2" applyNumberFormat="1" applyFont="1" applyFill="1" applyBorder="1" applyAlignment="1">
      <alignment horizontal="right" vertical="center"/>
    </xf>
    <xf numFmtId="0" fontId="3" fillId="0" borderId="14" xfId="2" applyFont="1" applyFill="1" applyBorder="1" applyAlignment="1">
      <alignment horizontal="left" vertical="center"/>
    </xf>
    <xf numFmtId="0" fontId="3" fillId="0" borderId="8" xfId="2" applyFont="1" applyFill="1" applyBorder="1" applyAlignment="1">
      <alignment horizontal="left" vertical="center"/>
    </xf>
    <xf numFmtId="4" fontId="3" fillId="4" borderId="1" xfId="2" applyNumberFormat="1" applyFont="1" applyFill="1" applyBorder="1" applyAlignment="1">
      <alignment horizontal="right" vertical="center"/>
    </xf>
    <xf numFmtId="0" fontId="5" fillId="0" borderId="14" xfId="2" applyFont="1" applyFill="1" applyBorder="1" applyAlignment="1">
      <alignment vertical="center"/>
    </xf>
    <xf numFmtId="4" fontId="5" fillId="0" borderId="1" xfId="2" applyNumberFormat="1" applyFont="1" applyFill="1" applyBorder="1" applyAlignment="1">
      <alignment vertical="center"/>
    </xf>
    <xf numFmtId="0" fontId="3" fillId="0" borderId="26" xfId="2" applyFont="1" applyBorder="1" applyAlignment="1">
      <alignment vertical="center"/>
    </xf>
    <xf numFmtId="0" fontId="3" fillId="0" borderId="27" xfId="2" applyFont="1" applyFill="1" applyBorder="1" applyAlignment="1">
      <alignment horizontal="left" vertical="center"/>
    </xf>
    <xf numFmtId="0" fontId="5" fillId="0" borderId="27" xfId="2" applyFont="1" applyFill="1" applyBorder="1" applyAlignment="1">
      <alignment horizontal="left" vertical="center"/>
    </xf>
    <xf numFmtId="0" fontId="3" fillId="0" borderId="27" xfId="2" applyFont="1" applyFill="1" applyBorder="1" applyAlignment="1">
      <alignment vertical="center"/>
    </xf>
    <xf numFmtId="0" fontId="3" fillId="5" borderId="28" xfId="2" applyFont="1" applyFill="1" applyBorder="1" applyAlignment="1">
      <alignment vertical="center"/>
    </xf>
    <xf numFmtId="0" fontId="5" fillId="0" borderId="2" xfId="2" applyFont="1" applyFill="1" applyBorder="1"/>
    <xf numFmtId="0" fontId="5" fillId="0" borderId="3" xfId="2" applyFont="1" applyFill="1" applyBorder="1" applyAlignment="1">
      <alignment horizontal="left"/>
    </xf>
    <xf numFmtId="0" fontId="5" fillId="0" borderId="4" xfId="2" applyFont="1" applyFill="1" applyBorder="1"/>
    <xf numFmtId="0" fontId="5" fillId="0" borderId="6" xfId="2" applyFont="1" applyFill="1" applyBorder="1"/>
    <xf numFmtId="0" fontId="5" fillId="0" borderId="0" xfId="2" applyFont="1" applyFill="1" applyBorder="1"/>
    <xf numFmtId="0" fontId="5" fillId="0" borderId="0" xfId="2" applyFont="1" applyFill="1"/>
    <xf numFmtId="0" fontId="3" fillId="0" borderId="5" xfId="2" applyFont="1" applyFill="1" applyBorder="1" applyAlignment="1">
      <alignment vertical="center"/>
    </xf>
    <xf numFmtId="0" fontId="3" fillId="0" borderId="0" xfId="2" applyFont="1" applyFill="1" applyBorder="1" applyAlignment="1">
      <alignment vertical="center"/>
    </xf>
    <xf numFmtId="0" fontId="3" fillId="0" borderId="0" xfId="2" applyFont="1" applyFill="1" applyBorder="1" applyAlignment="1">
      <alignment horizontal="left" vertical="center"/>
    </xf>
    <xf numFmtId="0" fontId="5" fillId="3" borderId="1" xfId="2" applyFont="1" applyFill="1" applyBorder="1" applyAlignment="1">
      <alignment horizontal="center" wrapText="1"/>
    </xf>
    <xf numFmtId="0" fontId="3" fillId="0" borderId="6" xfId="2" applyFont="1" applyFill="1" applyBorder="1" applyAlignment="1">
      <alignment vertical="center"/>
    </xf>
    <xf numFmtId="0" fontId="3" fillId="0" borderId="0" xfId="2" applyFont="1" applyFill="1" applyAlignment="1">
      <alignment vertical="center"/>
    </xf>
    <xf numFmtId="0" fontId="3" fillId="3" borderId="14" xfId="2" applyFont="1" applyFill="1" applyBorder="1" applyAlignment="1">
      <alignment horizontal="left" vertical="center"/>
    </xf>
    <xf numFmtId="0" fontId="3" fillId="3" borderId="8" xfId="2" applyFont="1" applyFill="1" applyBorder="1" applyAlignment="1">
      <alignment horizontal="left" vertical="center"/>
    </xf>
    <xf numFmtId="0" fontId="3" fillId="3" borderId="30" xfId="2" applyFont="1" applyFill="1" applyBorder="1" applyAlignment="1">
      <alignment horizontal="left" vertical="center"/>
    </xf>
    <xf numFmtId="0" fontId="3" fillId="3" borderId="15" xfId="2" applyFont="1" applyFill="1" applyBorder="1" applyAlignment="1">
      <alignment horizontal="left" vertical="center"/>
    </xf>
    <xf numFmtId="0" fontId="5" fillId="3" borderId="15" xfId="2" applyFont="1" applyFill="1" applyBorder="1" applyAlignment="1">
      <alignment horizontal="left" vertical="center"/>
    </xf>
    <xf numFmtId="0" fontId="3" fillId="0" borderId="26" xfId="2" applyFont="1" applyFill="1" applyBorder="1" applyAlignment="1">
      <alignment vertical="center"/>
    </xf>
    <xf numFmtId="0" fontId="3" fillId="0" borderId="27" xfId="2" applyFont="1" applyFill="1" applyBorder="1"/>
    <xf numFmtId="0" fontId="3" fillId="5" borderId="28" xfId="2" applyFont="1" applyFill="1" applyBorder="1" applyAlignment="1">
      <alignment horizontal="center" vertical="center"/>
    </xf>
    <xf numFmtId="0" fontId="5" fillId="3" borderId="1" xfId="2" applyFont="1" applyFill="1" applyBorder="1" applyAlignment="1">
      <alignment horizontal="left"/>
    </xf>
    <xf numFmtId="0" fontId="3" fillId="3" borderId="1" xfId="2" applyFont="1" applyFill="1" applyBorder="1"/>
    <xf numFmtId="0" fontId="5" fillId="3" borderId="1" xfId="2" applyFont="1" applyFill="1" applyBorder="1"/>
    <xf numFmtId="0" fontId="5" fillId="0" borderId="5" xfId="2" applyFont="1" applyFill="1" applyBorder="1" applyAlignment="1">
      <alignment vertical="center"/>
    </xf>
    <xf numFmtId="0" fontId="3" fillId="3" borderId="1" xfId="2" applyFont="1" applyFill="1" applyBorder="1" applyAlignment="1">
      <alignment horizontal="left" vertical="center"/>
    </xf>
    <xf numFmtId="0" fontId="5" fillId="4" borderId="1" xfId="2" applyFont="1" applyFill="1" applyBorder="1" applyAlignment="1">
      <alignment vertical="center"/>
    </xf>
    <xf numFmtId="0" fontId="5" fillId="4" borderId="35" xfId="2" applyFont="1" applyFill="1" applyBorder="1" applyAlignment="1">
      <alignment vertical="center"/>
    </xf>
    <xf numFmtId="0" fontId="5" fillId="0" borderId="6" xfId="2" applyFont="1" applyFill="1" applyBorder="1" applyAlignment="1">
      <alignment vertical="center"/>
    </xf>
    <xf numFmtId="0" fontId="5" fillId="0" borderId="0" xfId="2" applyFont="1" applyFill="1" applyAlignment="1">
      <alignment vertical="center"/>
    </xf>
    <xf numFmtId="0" fontId="3" fillId="0" borderId="1" xfId="2" applyFont="1" applyFill="1" applyBorder="1" applyAlignment="1">
      <alignment vertical="center"/>
    </xf>
    <xf numFmtId="0" fontId="3" fillId="4" borderId="1" xfId="2" applyFont="1" applyFill="1" applyBorder="1" applyAlignment="1">
      <alignment vertical="center"/>
    </xf>
    <xf numFmtId="4" fontId="3" fillId="4" borderId="35" xfId="2" applyNumberFormat="1" applyFont="1" applyFill="1" applyBorder="1" applyAlignment="1">
      <alignment horizontal="right" vertical="center"/>
    </xf>
    <xf numFmtId="0" fontId="3" fillId="3" borderId="1" xfId="2" applyFont="1" applyFill="1" applyBorder="1" applyAlignment="1">
      <alignment vertical="center"/>
    </xf>
    <xf numFmtId="0" fontId="5" fillId="3" borderId="1" xfId="2" applyFont="1" applyFill="1" applyBorder="1" applyAlignment="1">
      <alignment horizontal="left" vertical="center"/>
    </xf>
    <xf numFmtId="0" fontId="5" fillId="3" borderId="23" xfId="2" applyFont="1" applyFill="1" applyBorder="1" applyAlignment="1">
      <alignment horizontal="left" vertical="center"/>
    </xf>
    <xf numFmtId="0" fontId="3" fillId="3" borderId="23" xfId="2" applyFont="1" applyFill="1" applyBorder="1" applyAlignment="1">
      <alignment horizontal="left" vertical="center"/>
    </xf>
    <xf numFmtId="4" fontId="3" fillId="0" borderId="23" xfId="2" applyNumberFormat="1" applyFont="1" applyFill="1" applyBorder="1" applyAlignment="1">
      <alignment horizontal="right" vertical="center"/>
    </xf>
    <xf numFmtId="4" fontId="3" fillId="0" borderId="35" xfId="2" applyNumberFormat="1" applyFont="1" applyBorder="1" applyAlignment="1">
      <alignment horizontal="right"/>
    </xf>
    <xf numFmtId="0" fontId="3" fillId="0" borderId="26" xfId="2" applyFont="1" applyFill="1" applyBorder="1" applyAlignment="1">
      <alignment horizontal="left"/>
    </xf>
    <xf numFmtId="0" fontId="8" fillId="0" borderId="7" xfId="2" applyFont="1" applyBorder="1"/>
    <xf numFmtId="0" fontId="8" fillId="0" borderId="0" xfId="2" applyFont="1" applyBorder="1"/>
    <xf numFmtId="0" fontId="8" fillId="0" borderId="8" xfId="2" applyFont="1" applyBorder="1"/>
    <xf numFmtId="0" fontId="3" fillId="0" borderId="7" xfId="2" applyFont="1" applyBorder="1"/>
    <xf numFmtId="0" fontId="3" fillId="0" borderId="16" xfId="2" applyFont="1" applyBorder="1"/>
    <xf numFmtId="0" fontId="5" fillId="3" borderId="30" xfId="2" applyFont="1" applyFill="1" applyBorder="1" applyAlignment="1">
      <alignment horizontal="center" wrapText="1"/>
    </xf>
    <xf numFmtId="0" fontId="3" fillId="0" borderId="13" xfId="2" applyFont="1" applyBorder="1"/>
    <xf numFmtId="0" fontId="3" fillId="0" borderId="30" xfId="2" applyFont="1" applyBorder="1"/>
    <xf numFmtId="0" fontId="3" fillId="0" borderId="43" xfId="2" applyFont="1" applyBorder="1"/>
    <xf numFmtId="0" fontId="3" fillId="0" borderId="44" xfId="2" applyFont="1" applyBorder="1"/>
    <xf numFmtId="0" fontId="3" fillId="0" borderId="21" xfId="2" applyFont="1" applyBorder="1"/>
    <xf numFmtId="0" fontId="3" fillId="0" borderId="5" xfId="2" applyFont="1" applyBorder="1" applyAlignment="1">
      <alignment horizontal="left"/>
    </xf>
    <xf numFmtId="4" fontId="3" fillId="0" borderId="0" xfId="2" applyNumberFormat="1" applyFont="1" applyBorder="1" applyAlignment="1">
      <alignment horizontal="right"/>
    </xf>
    <xf numFmtId="0" fontId="5" fillId="3" borderId="14" xfId="2" applyFont="1" applyFill="1" applyBorder="1" applyAlignment="1">
      <alignment horizontal="left"/>
    </xf>
    <xf numFmtId="0" fontId="5" fillId="3" borderId="8" xfId="2" applyFont="1" applyFill="1" applyBorder="1" applyAlignment="1">
      <alignment horizontal="left"/>
    </xf>
    <xf numFmtId="0" fontId="5" fillId="3" borderId="30" xfId="2" applyFont="1" applyFill="1" applyBorder="1" applyAlignment="1">
      <alignment horizontal="center" vertical="center" wrapText="1"/>
    </xf>
    <xf numFmtId="0" fontId="5" fillId="3" borderId="35" xfId="2" applyFont="1" applyFill="1" applyBorder="1" applyAlignment="1">
      <alignment horizontal="center" wrapText="1"/>
    </xf>
    <xf numFmtId="0" fontId="3" fillId="3" borderId="45" xfId="2" applyFont="1" applyFill="1" applyBorder="1" applyAlignment="1">
      <alignment horizontal="left" vertical="center"/>
    </xf>
    <xf numFmtId="0" fontId="3" fillId="3" borderId="0" xfId="2" applyFont="1" applyFill="1" applyBorder="1" applyAlignment="1">
      <alignment horizontal="left" vertical="center"/>
    </xf>
    <xf numFmtId="4" fontId="3" fillId="0" borderId="30" xfId="2" applyNumberFormat="1" applyFont="1" applyFill="1" applyBorder="1" applyAlignment="1">
      <alignment horizontal="right" vertical="center"/>
    </xf>
    <xf numFmtId="0" fontId="5" fillId="3" borderId="7" xfId="2" applyFont="1" applyFill="1" applyBorder="1" applyAlignment="1">
      <alignment horizontal="left" vertical="center"/>
    </xf>
    <xf numFmtId="0" fontId="4" fillId="0" borderId="0" xfId="2" applyFont="1" applyFill="1" applyBorder="1" applyAlignment="1">
      <alignment horizontal="left"/>
    </xf>
    <xf numFmtId="0" fontId="3" fillId="0" borderId="0" xfId="2" applyFont="1" applyBorder="1" applyAlignment="1">
      <alignment horizontal="centerContinuous"/>
    </xf>
    <xf numFmtId="0" fontId="3" fillId="0" borderId="0" xfId="2" applyFont="1" applyFill="1" applyBorder="1" applyAlignment="1">
      <alignment horizontal="centerContinuous"/>
    </xf>
    <xf numFmtId="0" fontId="5" fillId="0" borderId="0" xfId="2" applyFont="1" applyBorder="1" applyAlignment="1">
      <alignment horizontal="right"/>
    </xf>
    <xf numFmtId="0" fontId="5" fillId="0" borderId="0" xfId="2" applyFont="1" applyBorder="1" applyAlignment="1">
      <alignment horizontal="justify"/>
    </xf>
    <xf numFmtId="0" fontId="5" fillId="0" borderId="7" xfId="2" applyFont="1" applyBorder="1" applyAlignment="1">
      <alignment horizontal="justify"/>
    </xf>
    <xf numFmtId="0" fontId="5" fillId="0" borderId="8" xfId="2" applyFont="1" applyBorder="1" applyAlignment="1">
      <alignment horizontal="justify"/>
    </xf>
    <xf numFmtId="4" fontId="5" fillId="0" borderId="1" xfId="2" applyNumberFormat="1" applyFont="1" applyFill="1" applyBorder="1" applyAlignment="1">
      <alignment horizontal="right"/>
    </xf>
    <xf numFmtId="2" fontId="3" fillId="0" borderId="5" xfId="2" applyNumberFormat="1" applyFont="1" applyBorder="1" applyAlignment="1">
      <alignment horizontal="left" vertical="center"/>
    </xf>
    <xf numFmtId="4" fontId="5" fillId="3" borderId="23" xfId="2" applyNumberFormat="1" applyFont="1" applyFill="1" applyBorder="1" applyAlignment="1">
      <alignment horizontal="right" vertical="center"/>
    </xf>
    <xf numFmtId="2" fontId="3" fillId="0" borderId="6" xfId="2" applyNumberFormat="1" applyFont="1" applyFill="1" applyBorder="1" applyAlignment="1">
      <alignment horizontal="left" vertical="center"/>
    </xf>
    <xf numFmtId="2" fontId="3" fillId="0" borderId="0" xfId="2" applyNumberFormat="1" applyFont="1" applyAlignment="1">
      <alignment horizontal="left" vertical="center"/>
    </xf>
    <xf numFmtId="0" fontId="5" fillId="0" borderId="27" xfId="2" applyFont="1" applyFill="1" applyBorder="1"/>
    <xf numFmtId="0" fontId="3" fillId="0" borderId="0" xfId="2"/>
    <xf numFmtId="0" fontId="3" fillId="0" borderId="2" xfId="2" applyBorder="1"/>
    <xf numFmtId="0" fontId="3" fillId="0" borderId="3" xfId="2" applyBorder="1"/>
    <xf numFmtId="0" fontId="3" fillId="0" borderId="4" xfId="2" applyBorder="1"/>
    <xf numFmtId="0" fontId="10" fillId="0" borderId="5" xfId="2" applyFont="1" applyBorder="1"/>
    <xf numFmtId="0" fontId="10" fillId="0" borderId="0" xfId="2" applyFont="1" applyBorder="1"/>
    <xf numFmtId="0" fontId="11" fillId="0" borderId="0" xfId="2" applyFont="1" applyFill="1" applyBorder="1" applyAlignment="1">
      <alignment horizontal="left"/>
    </xf>
    <xf numFmtId="0" fontId="8" fillId="0" borderId="0" xfId="2" applyFont="1" applyFill="1" applyBorder="1" applyAlignment="1">
      <alignment horizontal="left"/>
    </xf>
    <xf numFmtId="0" fontId="10" fillId="0" borderId="6" xfId="2" applyFont="1" applyBorder="1"/>
    <xf numFmtId="0" fontId="10" fillId="0" borderId="0" xfId="2" applyFont="1"/>
    <xf numFmtId="0" fontId="8" fillId="0" borderId="0" xfId="2" applyFont="1" applyBorder="1" applyAlignment="1">
      <alignment horizontal="left"/>
    </xf>
    <xf numFmtId="0" fontId="10" fillId="0" borderId="0" xfId="2" applyFont="1" applyBorder="1" applyAlignment="1">
      <alignment horizontal="center"/>
    </xf>
    <xf numFmtId="0" fontId="8" fillId="0" borderId="0" xfId="2" applyFont="1" applyBorder="1" applyAlignment="1">
      <alignment horizontal="right"/>
    </xf>
    <xf numFmtId="0" fontId="12" fillId="0" borderId="7" xfId="2" applyFont="1" applyBorder="1"/>
    <xf numFmtId="0" fontId="8" fillId="0" borderId="5" xfId="2" applyFont="1" applyBorder="1"/>
    <xf numFmtId="0" fontId="8" fillId="0" borderId="6" xfId="2" applyFont="1" applyBorder="1"/>
    <xf numFmtId="0" fontId="8" fillId="0" borderId="0" xfId="2" applyFont="1"/>
    <xf numFmtId="0" fontId="14" fillId="0" borderId="22" xfId="2" applyFont="1" applyFill="1" applyBorder="1" applyAlignment="1">
      <alignment horizontal="center" vertical="center"/>
    </xf>
    <xf numFmtId="0" fontId="14" fillId="0" borderId="23" xfId="2" applyFont="1" applyFill="1" applyBorder="1" applyAlignment="1">
      <alignment horizontal="center" vertical="center"/>
    </xf>
    <xf numFmtId="0" fontId="14" fillId="0" borderId="37" xfId="2" applyFont="1" applyFill="1" applyBorder="1" applyAlignment="1">
      <alignment horizontal="center" vertical="center"/>
    </xf>
    <xf numFmtId="3" fontId="15" fillId="0" borderId="54" xfId="2" applyNumberFormat="1" applyFont="1" applyFill="1" applyBorder="1" applyAlignment="1">
      <alignment horizontal="center"/>
    </xf>
    <xf numFmtId="3" fontId="15" fillId="0" borderId="55" xfId="2" applyNumberFormat="1" applyFont="1" applyFill="1" applyBorder="1" applyAlignment="1">
      <alignment horizontal="center"/>
    </xf>
    <xf numFmtId="3" fontId="15" fillId="0" borderId="56" xfId="2" applyNumberFormat="1" applyFont="1" applyFill="1" applyBorder="1" applyAlignment="1">
      <alignment horizontal="center"/>
    </xf>
    <xf numFmtId="0" fontId="14" fillId="0" borderId="5" xfId="2" applyFont="1" applyBorder="1"/>
    <xf numFmtId="0" fontId="14" fillId="0" borderId="0" xfId="2" applyFont="1" applyBorder="1"/>
    <xf numFmtId="0" fontId="14" fillId="0" borderId="6" xfId="2" applyFont="1" applyBorder="1"/>
    <xf numFmtId="0" fontId="14" fillId="0" borderId="0" xfId="2" applyFont="1"/>
    <xf numFmtId="0" fontId="14" fillId="0" borderId="24" xfId="2" applyFont="1" applyBorder="1" applyAlignment="1">
      <alignment horizontal="center" vertical="center" wrapText="1"/>
    </xf>
    <xf numFmtId="0" fontId="14" fillId="0" borderId="37" xfId="2" applyFont="1" applyBorder="1" applyAlignment="1">
      <alignment horizontal="center" vertical="center" wrapText="1"/>
    </xf>
    <xf numFmtId="0" fontId="10" fillId="0" borderId="52" xfId="2" applyFont="1" applyBorder="1" applyAlignment="1">
      <alignment horizontal="center"/>
    </xf>
    <xf numFmtId="0" fontId="10" fillId="0" borderId="53" xfId="2" applyFont="1" applyBorder="1" applyAlignment="1">
      <alignment horizontal="center"/>
    </xf>
    <xf numFmtId="0" fontId="5" fillId="0" borderId="56" xfId="2" applyFont="1" applyBorder="1" applyAlignment="1">
      <alignment vertical="center" wrapText="1"/>
    </xf>
    <xf numFmtId="0" fontId="3" fillId="0" borderId="5" xfId="2" applyBorder="1"/>
    <xf numFmtId="0" fontId="3" fillId="0" borderId="0" xfId="2" applyBorder="1"/>
    <xf numFmtId="0" fontId="3" fillId="0" borderId="6" xfId="2" applyBorder="1"/>
    <xf numFmtId="0" fontId="16" fillId="0" borderId="5" xfId="2" applyFont="1" applyBorder="1"/>
    <xf numFmtId="0" fontId="16" fillId="0" borderId="0" xfId="2" applyFont="1" applyBorder="1"/>
    <xf numFmtId="0" fontId="16" fillId="0" borderId="6" xfId="2" applyFont="1" applyBorder="1"/>
    <xf numFmtId="0" fontId="16" fillId="0" borderId="0" xfId="2" applyFont="1"/>
    <xf numFmtId="0" fontId="16" fillId="0" borderId="5" xfId="2" applyFont="1" applyBorder="1" applyAlignment="1">
      <alignment wrapText="1"/>
    </xf>
    <xf numFmtId="0" fontId="5" fillId="0" borderId="22" xfId="2" applyFont="1" applyBorder="1" applyAlignment="1">
      <alignment horizontal="center" vertical="center" wrapText="1"/>
    </xf>
    <xf numFmtId="0" fontId="5" fillId="0" borderId="37" xfId="2" applyFont="1" applyBorder="1" applyAlignment="1">
      <alignment horizontal="center" vertical="center" wrapText="1"/>
    </xf>
    <xf numFmtId="0" fontId="5" fillId="0" borderId="23" xfId="2" applyFont="1" applyBorder="1" applyAlignment="1">
      <alignment horizontal="center" vertical="center" wrapText="1"/>
    </xf>
    <xf numFmtId="0" fontId="16" fillId="0" borderId="0" xfId="2" applyFont="1" applyBorder="1" applyAlignment="1">
      <alignment wrapText="1"/>
    </xf>
    <xf numFmtId="0" fontId="16" fillId="0" borderId="6" xfId="2" applyFont="1" applyBorder="1" applyAlignment="1">
      <alignment wrapText="1"/>
    </xf>
    <xf numFmtId="0" fontId="16" fillId="0" borderId="0" xfId="2" applyFont="1" applyAlignment="1">
      <alignment wrapText="1"/>
    </xf>
    <xf numFmtId="0" fontId="5" fillId="0" borderId="54" xfId="2" applyFont="1" applyBorder="1" applyAlignment="1">
      <alignment vertical="center" wrapText="1"/>
    </xf>
    <xf numFmtId="0" fontId="5" fillId="0" borderId="54" xfId="2" applyFont="1" applyBorder="1" applyAlignment="1">
      <alignment horizontal="center" vertical="center"/>
    </xf>
    <xf numFmtId="0" fontId="5" fillId="0" borderId="56" xfId="2" applyFont="1" applyBorder="1" applyAlignment="1">
      <alignment horizontal="center" vertical="center"/>
    </xf>
    <xf numFmtId="0" fontId="5" fillId="0" borderId="53" xfId="2" applyFont="1" applyBorder="1" applyAlignment="1">
      <alignment horizontal="center" vertical="center"/>
    </xf>
    <xf numFmtId="0" fontId="5" fillId="0" borderId="58" xfId="2" applyFont="1" applyBorder="1" applyAlignment="1">
      <alignment horizontal="center" vertical="center" wrapText="1"/>
    </xf>
    <xf numFmtId="0" fontId="5" fillId="0" borderId="22" xfId="2" applyFont="1" applyBorder="1" applyAlignment="1">
      <alignment vertical="center" wrapText="1"/>
    </xf>
    <xf numFmtId="0" fontId="5" fillId="0" borderId="37" xfId="2" applyFont="1" applyBorder="1" applyAlignment="1">
      <alignment vertical="center" wrapText="1"/>
    </xf>
    <xf numFmtId="0" fontId="5" fillId="0" borderId="0" xfId="2" applyFont="1" applyBorder="1" applyAlignment="1"/>
    <xf numFmtId="0" fontId="14" fillId="0" borderId="0" xfId="2" applyFont="1" applyBorder="1" applyAlignment="1"/>
    <xf numFmtId="0" fontId="8" fillId="0" borderId="48" xfId="2" applyFont="1" applyBorder="1" applyAlignment="1"/>
    <xf numFmtId="0" fontId="8" fillId="0" borderId="30" xfId="2" applyFont="1" applyBorder="1" applyAlignment="1"/>
    <xf numFmtId="0" fontId="8" fillId="0" borderId="1" xfId="2" applyFont="1" applyBorder="1" applyAlignment="1">
      <alignment horizontal="center"/>
    </xf>
    <xf numFmtId="0" fontId="8" fillId="0" borderId="35" xfId="2" applyFont="1" applyBorder="1" applyAlignment="1">
      <alignment horizontal="center"/>
    </xf>
    <xf numFmtId="0" fontId="8" fillId="0" borderId="22" xfId="2" applyFont="1" applyBorder="1" applyAlignment="1"/>
    <xf numFmtId="0" fontId="8" fillId="0" borderId="23" xfId="2" applyFont="1" applyBorder="1" applyAlignment="1"/>
    <xf numFmtId="0" fontId="8" fillId="0" borderId="37" xfId="2" applyFont="1" applyBorder="1" applyAlignment="1"/>
    <xf numFmtId="0" fontId="14" fillId="0" borderId="0" xfId="2" applyFont="1" applyBorder="1" applyAlignment="1">
      <alignment horizontal="right"/>
    </xf>
    <xf numFmtId="0" fontId="3" fillId="0" borderId="26" xfId="2" applyBorder="1"/>
    <xf numFmtId="0" fontId="3" fillId="0" borderId="27" xfId="2" applyBorder="1"/>
    <xf numFmtId="0" fontId="17" fillId="0" borderId="27" xfId="2" applyFont="1" applyBorder="1"/>
    <xf numFmtId="0" fontId="16" fillId="0" borderId="27" xfId="2" applyFont="1" applyBorder="1"/>
    <xf numFmtId="0" fontId="3" fillId="0" borderId="28" xfId="2" applyBorder="1"/>
    <xf numFmtId="0" fontId="18" fillId="0" borderId="0" xfId="2" applyFont="1"/>
    <xf numFmtId="0" fontId="5" fillId="3" borderId="14" xfId="2" applyFont="1" applyFill="1" applyBorder="1" applyAlignment="1">
      <alignment horizontal="center" vertical="center" wrapText="1"/>
    </xf>
    <xf numFmtId="0" fontId="3" fillId="0" borderId="0" xfId="2" applyFont="1" applyBorder="1" applyAlignment="1"/>
    <xf numFmtId="0" fontId="5" fillId="3" borderId="13" xfId="2" applyFont="1" applyFill="1" applyBorder="1" applyAlignment="1">
      <alignment horizontal="center" vertical="center" wrapText="1"/>
    </xf>
    <xf numFmtId="0" fontId="3" fillId="0" borderId="6" xfId="2" applyFont="1" applyFill="1" applyBorder="1" applyAlignment="1">
      <alignment vertical="center" wrapText="1"/>
    </xf>
    <xf numFmtId="0" fontId="3" fillId="0" borderId="27" xfId="2" applyFont="1" applyFill="1" applyBorder="1" applyAlignment="1">
      <alignment horizontal="left" vertical="center" wrapText="1"/>
    </xf>
    <xf numFmtId="0" fontId="3" fillId="0" borderId="2" xfId="2" applyFont="1" applyFill="1" applyBorder="1" applyAlignment="1">
      <alignment horizontal="left"/>
    </xf>
    <xf numFmtId="0" fontId="3" fillId="0" borderId="3" xfId="2" applyFont="1" applyFill="1" applyBorder="1" applyAlignment="1">
      <alignment horizontal="left"/>
    </xf>
    <xf numFmtId="3" fontId="3" fillId="0" borderId="3" xfId="2" applyNumberFormat="1" applyFont="1" applyFill="1" applyBorder="1" applyAlignment="1">
      <alignment horizontal="center"/>
    </xf>
    <xf numFmtId="3" fontId="3" fillId="0" borderId="3" xfId="2" applyNumberFormat="1" applyFont="1" applyFill="1" applyBorder="1" applyAlignment="1"/>
    <xf numFmtId="4" fontId="3" fillId="0" borderId="3" xfId="2" applyNumberFormat="1" applyFont="1" applyBorder="1" applyAlignment="1">
      <alignment horizontal="right"/>
    </xf>
    <xf numFmtId="0" fontId="3" fillId="0" borderId="6" xfId="2" applyFont="1" applyFill="1" applyBorder="1" applyAlignment="1">
      <alignment horizontal="left" vertical="center"/>
    </xf>
    <xf numFmtId="0" fontId="3" fillId="0" borderId="30" xfId="2" applyFont="1" applyFill="1" applyBorder="1" applyAlignment="1">
      <alignment wrapText="1"/>
    </xf>
    <xf numFmtId="0" fontId="5" fillId="0" borderId="1" xfId="2" applyFont="1" applyFill="1" applyBorder="1" applyAlignment="1"/>
    <xf numFmtId="0" fontId="3" fillId="0" borderId="1" xfId="2" applyFont="1" applyFill="1" applyBorder="1" applyAlignment="1">
      <alignment wrapText="1"/>
    </xf>
    <xf numFmtId="0" fontId="3" fillId="0" borderId="5" xfId="2" applyFont="1" applyFill="1" applyBorder="1" applyAlignment="1">
      <alignment horizontal="left" vertical="center"/>
    </xf>
    <xf numFmtId="0" fontId="20" fillId="0" borderId="0" xfId="2" applyFont="1" applyBorder="1" applyAlignment="1">
      <alignment horizontal="left"/>
    </xf>
    <xf numFmtId="0" fontId="1" fillId="0" borderId="0" xfId="2" applyFont="1" applyBorder="1"/>
    <xf numFmtId="3" fontId="21" fillId="0" borderId="0" xfId="2" applyNumberFormat="1" applyFont="1" applyAlignment="1">
      <alignment horizontal="center" vertical="center"/>
    </xf>
    <xf numFmtId="3" fontId="21" fillId="0" borderId="0" xfId="2" applyNumberFormat="1" applyFont="1"/>
    <xf numFmtId="0" fontId="21" fillId="0" borderId="0" xfId="2" applyFont="1"/>
    <xf numFmtId="3" fontId="22" fillId="0" borderId="0" xfId="2" applyNumberFormat="1" applyFont="1" applyAlignment="1">
      <alignment horizontal="center" vertical="center" wrapText="1"/>
    </xf>
    <xf numFmtId="4" fontId="21" fillId="0" borderId="0" xfId="2" applyNumberFormat="1" applyFont="1"/>
    <xf numFmtId="0" fontId="1" fillId="0" borderId="1" xfId="1" applyFont="1" applyFill="1" applyBorder="1" applyAlignment="1">
      <alignment vertical="center"/>
    </xf>
    <xf numFmtId="0" fontId="1" fillId="0" borderId="1" xfId="1" applyFont="1" applyFill="1" applyBorder="1" applyAlignment="1">
      <alignment vertical="center" wrapText="1"/>
    </xf>
    <xf numFmtId="3" fontId="1" fillId="0" borderId="1" xfId="1" applyNumberFormat="1" applyFont="1" applyFill="1" applyBorder="1" applyAlignment="1">
      <alignment horizontal="center" vertical="center"/>
    </xf>
    <xf numFmtId="0" fontId="0" fillId="0" borderId="0" xfId="0" applyFont="1"/>
    <xf numFmtId="0" fontId="23" fillId="2" borderId="1" xfId="1" applyFont="1" applyFill="1" applyBorder="1" applyAlignment="1">
      <alignment vertical="center"/>
    </xf>
    <xf numFmtId="0" fontId="23" fillId="2" borderId="1" xfId="1" applyFont="1" applyFill="1" applyBorder="1" applyAlignment="1">
      <alignment vertical="center" wrapText="1"/>
    </xf>
    <xf numFmtId="3" fontId="23" fillId="2" borderId="1" xfId="1" applyNumberFormat="1" applyFont="1" applyFill="1" applyBorder="1" applyAlignment="1">
      <alignment horizontal="center" vertical="center"/>
    </xf>
    <xf numFmtId="0" fontId="21" fillId="0" borderId="0" xfId="2" applyFont="1" applyFill="1"/>
    <xf numFmtId="0" fontId="21" fillId="0" borderId="0" xfId="2" applyFont="1" applyFill="1" applyBorder="1"/>
    <xf numFmtId="0" fontId="1" fillId="0" borderId="0" xfId="1" applyFont="1" applyFill="1" applyBorder="1" applyAlignment="1">
      <alignment vertical="center"/>
    </xf>
    <xf numFmtId="0" fontId="1" fillId="0" borderId="0" xfId="1" applyFont="1" applyFill="1" applyBorder="1" applyAlignment="1">
      <alignment vertical="center" wrapText="1"/>
    </xf>
    <xf numFmtId="3" fontId="1" fillId="0" borderId="0" xfId="1" applyNumberFormat="1" applyFont="1" applyFill="1" applyBorder="1" applyAlignment="1">
      <alignment horizontal="center" vertical="center"/>
    </xf>
    <xf numFmtId="0" fontId="21" fillId="0" borderId="0" xfId="2" applyFont="1" applyBorder="1"/>
    <xf numFmtId="3" fontId="21" fillId="0" borderId="0" xfId="2" applyNumberFormat="1" applyFont="1" applyBorder="1"/>
    <xf numFmtId="0" fontId="3" fillId="0" borderId="0" xfId="2" applyFont="1" applyFill="1" applyBorder="1" applyAlignment="1">
      <alignment horizontal="left" vertical="center"/>
    </xf>
    <xf numFmtId="0" fontId="4" fillId="0" borderId="0" xfId="0" applyFont="1" applyBorder="1" applyAlignment="1">
      <alignment vertical="center" wrapText="1"/>
    </xf>
    <xf numFmtId="0" fontId="22" fillId="0" borderId="0" xfId="2" applyFont="1" applyBorder="1" applyAlignment="1">
      <alignment horizontal="center" vertical="center"/>
    </xf>
    <xf numFmtId="4" fontId="5" fillId="0" borderId="0" xfId="2" applyNumberFormat="1" applyFont="1" applyFill="1" applyBorder="1" applyAlignment="1">
      <alignment vertical="center"/>
    </xf>
    <xf numFmtId="0" fontId="5" fillId="0" borderId="0" xfId="2" applyFont="1" applyFill="1" applyBorder="1" applyAlignment="1">
      <alignment horizontal="left" vertical="center"/>
    </xf>
    <xf numFmtId="0" fontId="3" fillId="0" borderId="27" xfId="2" applyFont="1" applyBorder="1" applyAlignment="1">
      <alignment vertical="center"/>
    </xf>
    <xf numFmtId="0" fontId="5" fillId="0" borderId="0" xfId="2" applyFont="1" applyBorder="1" applyAlignment="1">
      <alignment horizontal="center" wrapText="1"/>
    </xf>
    <xf numFmtId="0" fontId="5" fillId="3" borderId="1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1" xfId="2" applyFont="1" applyFill="1" applyBorder="1" applyAlignment="1">
      <alignment horizontal="center" wrapText="1"/>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5" fillId="3" borderId="1" xfId="2" applyFont="1" applyFill="1" applyBorder="1" applyAlignment="1">
      <alignment horizontal="left"/>
    </xf>
    <xf numFmtId="0" fontId="5" fillId="3" borderId="42" xfId="2" applyFont="1" applyFill="1" applyBorder="1" applyAlignment="1">
      <alignment horizontal="center" vertical="center" wrapText="1"/>
    </xf>
    <xf numFmtId="0" fontId="5" fillId="3" borderId="1" xfId="2" applyFont="1" applyFill="1" applyBorder="1" applyAlignment="1">
      <alignment horizontal="center" vertical="center" wrapText="1"/>
    </xf>
    <xf numFmtId="4" fontId="3" fillId="0" borderId="25" xfId="2" applyNumberFormat="1" applyFont="1" applyBorder="1" applyAlignment="1">
      <alignment horizontal="center"/>
    </xf>
    <xf numFmtId="1" fontId="5" fillId="0" borderId="1" xfId="2" applyNumberFormat="1" applyFont="1" applyFill="1" applyBorder="1" applyAlignment="1">
      <alignment vertical="center"/>
    </xf>
    <xf numFmtId="1" fontId="3" fillId="0" borderId="1" xfId="2" applyNumberFormat="1" applyFont="1" applyFill="1" applyBorder="1" applyAlignment="1">
      <alignment vertical="center"/>
    </xf>
    <xf numFmtId="1" fontId="3" fillId="4" borderId="1" xfId="2" applyNumberFormat="1" applyFont="1" applyFill="1" applyBorder="1" applyAlignment="1">
      <alignment vertical="center"/>
    </xf>
    <xf numFmtId="1" fontId="3" fillId="0" borderId="1" xfId="2" applyNumberFormat="1" applyFont="1" applyFill="1" applyBorder="1" applyAlignment="1">
      <alignment horizontal="right" vertical="center"/>
    </xf>
    <xf numFmtId="3" fontId="3" fillId="0" borderId="23" xfId="2" applyNumberFormat="1" applyFont="1" applyFill="1" applyBorder="1" applyAlignment="1">
      <alignment horizontal="right" vertical="center"/>
    </xf>
    <xf numFmtId="0" fontId="5" fillId="3" borderId="1" xfId="2" applyFont="1" applyFill="1" applyBorder="1" applyAlignment="1">
      <alignment horizontal="center" vertical="center"/>
    </xf>
    <xf numFmtId="4" fontId="5" fillId="0" borderId="8" xfId="2" applyNumberFormat="1" applyFont="1" applyBorder="1" applyAlignment="1">
      <alignment horizontal="left"/>
    </xf>
    <xf numFmtId="0" fontId="3" fillId="0" borderId="13" xfId="2" applyFont="1" applyBorder="1" applyAlignment="1">
      <alignment horizontal="left" vertical="center" wrapText="1"/>
    </xf>
    <xf numFmtId="0" fontId="3" fillId="0" borderId="18" xfId="2" applyFont="1" applyBorder="1" applyAlignment="1">
      <alignment horizontal="left" vertical="center" wrapText="1"/>
    </xf>
    <xf numFmtId="0" fontId="3" fillId="0" borderId="1" xfId="2" applyFont="1" applyBorder="1" applyAlignment="1">
      <alignment horizontal="left" vertical="center"/>
    </xf>
    <xf numFmtId="0" fontId="3" fillId="0" borderId="19" xfId="2" applyFont="1" applyBorder="1" applyAlignment="1">
      <alignment horizontal="left" vertical="center"/>
    </xf>
    <xf numFmtId="0" fontId="3" fillId="0" borderId="19" xfId="2" applyFont="1" applyBorder="1" applyAlignment="1">
      <alignment horizontal="left" vertical="center" wrapText="1"/>
    </xf>
    <xf numFmtId="0" fontId="3" fillId="0" borderId="1" xfId="2" applyFont="1" applyBorder="1" applyAlignment="1">
      <alignment horizontal="left" vertical="center" wrapText="1"/>
    </xf>
    <xf numFmtId="0" fontId="3" fillId="0" borderId="1" xfId="2" applyFont="1" applyBorder="1" applyAlignment="1">
      <alignment vertical="center"/>
    </xf>
    <xf numFmtId="0" fontId="3" fillId="0" borderId="19" xfId="2" applyFont="1" applyBorder="1" applyAlignment="1">
      <alignment vertical="center"/>
    </xf>
    <xf numFmtId="4" fontId="3" fillId="0" borderId="17" xfId="2" applyNumberFormat="1" applyFont="1" applyBorder="1" applyAlignment="1">
      <alignment horizontal="right" vertical="center"/>
    </xf>
    <xf numFmtId="4" fontId="3" fillId="0" borderId="21" xfId="2" applyNumberFormat="1" applyFont="1" applyBorder="1" applyAlignment="1">
      <alignment horizontal="right" vertical="center"/>
    </xf>
    <xf numFmtId="4" fontId="3" fillId="0" borderId="25" xfId="2" applyNumberFormat="1" applyFont="1" applyBorder="1" applyAlignment="1"/>
    <xf numFmtId="0" fontId="3" fillId="0" borderId="13" xfId="2" applyFont="1" applyFill="1" applyBorder="1" applyAlignment="1">
      <alignment horizontal="left" vertical="center"/>
    </xf>
    <xf numFmtId="0" fontId="3" fillId="0" borderId="13" xfId="2" applyFont="1" applyFill="1" applyBorder="1" applyAlignment="1">
      <alignment horizontal="left" vertical="center" wrapText="1"/>
    </xf>
    <xf numFmtId="0" fontId="3" fillId="0" borderId="1" xfId="2" applyFont="1" applyFill="1" applyBorder="1" applyAlignment="1">
      <alignment horizontal="center" vertical="center" wrapText="1"/>
    </xf>
    <xf numFmtId="0" fontId="3" fillId="0" borderId="22" xfId="2" applyFont="1" applyFill="1" applyBorder="1" applyAlignment="1">
      <alignment horizontal="left" vertical="center"/>
    </xf>
    <xf numFmtId="0" fontId="3" fillId="0" borderId="23" xfId="2" applyFont="1" applyFill="1" applyBorder="1" applyAlignment="1">
      <alignment horizontal="center" vertical="center"/>
    </xf>
    <xf numFmtId="3" fontId="3" fillId="0" borderId="23" xfId="2" applyNumberFormat="1" applyFont="1" applyFill="1" applyBorder="1" applyAlignment="1">
      <alignment horizontal="center" vertical="center"/>
    </xf>
    <xf numFmtId="3" fontId="3" fillId="0" borderId="24" xfId="2" applyNumberFormat="1" applyFont="1" applyFill="1" applyBorder="1" applyAlignment="1">
      <alignment horizontal="center" vertical="center"/>
    </xf>
    <xf numFmtId="1" fontId="3" fillId="0" borderId="23" xfId="2" applyNumberFormat="1" applyFont="1" applyFill="1" applyBorder="1" applyAlignment="1">
      <alignment horizontal="right" vertical="center"/>
    </xf>
    <xf numFmtId="0" fontId="3" fillId="0" borderId="1"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1" xfId="2" applyFont="1" applyBorder="1" applyAlignment="1">
      <alignment vertical="center" wrapText="1"/>
    </xf>
    <xf numFmtId="0" fontId="3" fillId="0" borderId="19" xfId="2" applyFont="1" applyBorder="1" applyAlignment="1">
      <alignment vertical="center" wrapText="1"/>
    </xf>
    <xf numFmtId="49" fontId="25" fillId="0" borderId="42" xfId="0" applyNumberFormat="1" applyFont="1" applyFill="1" applyBorder="1" applyAlignment="1">
      <alignment horizontal="left" vertical="center" wrapText="1" shrinkToFit="1"/>
    </xf>
    <xf numFmtId="49" fontId="2" fillId="0" borderId="42" xfId="0" applyNumberFormat="1" applyFont="1" applyFill="1" applyBorder="1" applyAlignment="1">
      <alignment horizontal="center" vertical="center" wrapText="1" shrinkToFit="1"/>
    </xf>
    <xf numFmtId="1" fontId="27" fillId="0" borderId="1" xfId="4" applyNumberFormat="1" applyFont="1" applyBorder="1" applyAlignment="1">
      <alignment horizontal="center"/>
    </xf>
    <xf numFmtId="4" fontId="3" fillId="0" borderId="17" xfId="2" applyNumberFormat="1" applyFont="1" applyBorder="1" applyAlignment="1">
      <alignment horizontal="center" vertical="center"/>
    </xf>
    <xf numFmtId="4" fontId="3" fillId="0" borderId="21" xfId="2" applyNumberFormat="1" applyFont="1" applyBorder="1" applyAlignment="1">
      <alignment horizontal="center" vertical="center"/>
    </xf>
    <xf numFmtId="4" fontId="3" fillId="0" borderId="1" xfId="2" applyNumberFormat="1" applyFont="1" applyFill="1" applyBorder="1" applyAlignment="1">
      <alignment vertical="center"/>
    </xf>
    <xf numFmtId="4" fontId="3" fillId="4" borderId="1" xfId="2" applyNumberFormat="1" applyFont="1" applyFill="1" applyBorder="1" applyAlignment="1">
      <alignment vertical="center"/>
    </xf>
    <xf numFmtId="0" fontId="5" fillId="0" borderId="8" xfId="2" applyFont="1" applyFill="1" applyBorder="1" applyAlignment="1">
      <alignment horizontal="right" vertical="center"/>
    </xf>
    <xf numFmtId="4" fontId="3" fillId="0" borderId="17" xfId="2" applyNumberFormat="1" applyFont="1" applyBorder="1" applyAlignment="1">
      <alignment horizontal="center"/>
    </xf>
    <xf numFmtId="4" fontId="3" fillId="0" borderId="25" xfId="2" applyNumberFormat="1" applyFont="1" applyBorder="1" applyAlignment="1">
      <alignment horizontal="center" vertical="center"/>
    </xf>
    <xf numFmtId="0" fontId="3" fillId="0" borderId="20" xfId="2" applyFont="1" applyBorder="1" applyAlignment="1">
      <alignment horizontal="left"/>
    </xf>
    <xf numFmtId="0" fontId="3" fillId="0" borderId="31" xfId="2" applyFont="1" applyBorder="1" applyAlignment="1">
      <alignment horizontal="left"/>
    </xf>
    <xf numFmtId="3" fontId="3" fillId="0" borderId="1" xfId="2" applyNumberFormat="1" applyFont="1" applyBorder="1" applyAlignment="1">
      <alignment horizontal="left"/>
    </xf>
    <xf numFmtId="3" fontId="3" fillId="0" borderId="19" xfId="2" applyNumberFormat="1" applyFont="1" applyBorder="1" applyAlignment="1">
      <alignment horizontal="left"/>
    </xf>
    <xf numFmtId="0" fontId="5" fillId="0" borderId="8" xfId="2" applyFont="1" applyFill="1" applyBorder="1" applyAlignment="1">
      <alignment horizontal="left" vertical="center"/>
    </xf>
    <xf numFmtId="0" fontId="5" fillId="0" borderId="8" xfId="2" applyFont="1" applyFill="1" applyBorder="1" applyAlignment="1"/>
    <xf numFmtId="0" fontId="5" fillId="0" borderId="0" xfId="2" applyFont="1" applyFill="1" applyBorder="1" applyAlignment="1"/>
    <xf numFmtId="1" fontId="21" fillId="0" borderId="1" xfId="4" applyNumberFormat="1" applyFont="1" applyBorder="1" applyAlignment="1"/>
    <xf numFmtId="0" fontId="3" fillId="0" borderId="13" xfId="2" applyFont="1" applyFill="1" applyBorder="1" applyAlignment="1">
      <alignment horizontal="left" wrapText="1"/>
    </xf>
    <xf numFmtId="0" fontId="3" fillId="0" borderId="1" xfId="2" applyFont="1" applyFill="1" applyBorder="1"/>
    <xf numFmtId="3" fontId="3" fillId="0" borderId="1" xfId="2" applyNumberFormat="1" applyFont="1" applyFill="1" applyBorder="1" applyAlignment="1">
      <alignment horizontal="right"/>
    </xf>
    <xf numFmtId="0" fontId="3" fillId="0" borderId="1" xfId="2" applyFont="1" applyBorder="1" applyAlignment="1">
      <alignment horizontal="left" wrapText="1"/>
    </xf>
    <xf numFmtId="0" fontId="3" fillId="0" borderId="19" xfId="2" applyFont="1" applyBorder="1" applyAlignment="1">
      <alignment horizontal="left" wrapText="1"/>
    </xf>
    <xf numFmtId="0" fontId="3" fillId="0" borderId="23" xfId="2" applyFont="1" applyBorder="1" applyAlignment="1">
      <alignment horizontal="left" wrapText="1"/>
    </xf>
    <xf numFmtId="0" fontId="28" fillId="0" borderId="1" xfId="2" applyFont="1" applyBorder="1" applyAlignment="1">
      <alignment horizontal="left" wrapText="1"/>
    </xf>
    <xf numFmtId="0" fontId="3" fillId="0" borderId="1" xfId="2" applyFont="1" applyBorder="1" applyAlignment="1">
      <alignment wrapText="1"/>
    </xf>
    <xf numFmtId="0" fontId="3" fillId="0" borderId="19" xfId="2" applyFont="1" applyBorder="1" applyAlignment="1">
      <alignment wrapText="1"/>
    </xf>
    <xf numFmtId="0" fontId="3" fillId="0" borderId="23" xfId="2" applyFont="1" applyBorder="1" applyAlignment="1">
      <alignment wrapText="1"/>
    </xf>
    <xf numFmtId="2" fontId="3" fillId="0" borderId="25" xfId="2" applyNumberFormat="1" applyFont="1" applyBorder="1" applyAlignment="1">
      <alignment horizontal="center"/>
    </xf>
    <xf numFmtId="3" fontId="3" fillId="0" borderId="25" xfId="2" applyNumberFormat="1" applyFont="1" applyBorder="1" applyAlignment="1">
      <alignment horizontal="center"/>
    </xf>
    <xf numFmtId="0" fontId="28" fillId="0" borderId="22" xfId="2" applyFont="1" applyBorder="1" applyAlignment="1">
      <alignment horizontal="left"/>
    </xf>
    <xf numFmtId="3" fontId="3" fillId="0" borderId="1" xfId="2" applyNumberFormat="1" applyFont="1" applyFill="1" applyBorder="1" applyAlignment="1">
      <alignment vertical="center"/>
    </xf>
    <xf numFmtId="3" fontId="5" fillId="0" borderId="8" xfId="2" applyNumberFormat="1" applyFont="1" applyBorder="1" applyAlignment="1">
      <alignment horizontal="left"/>
    </xf>
    <xf numFmtId="4" fontId="5" fillId="0" borderId="8" xfId="2" applyNumberFormat="1" applyFont="1" applyBorder="1" applyAlignment="1">
      <alignment horizontal="left" vertical="top"/>
    </xf>
    <xf numFmtId="0" fontId="5" fillId="0" borderId="7" xfId="2" applyFont="1" applyFill="1" applyBorder="1" applyAlignment="1">
      <alignment horizontal="right" vertical="center"/>
    </xf>
    <xf numFmtId="0" fontId="29" fillId="0" borderId="13" xfId="2" applyFont="1" applyBorder="1" applyAlignment="1">
      <alignment horizontal="left"/>
    </xf>
    <xf numFmtId="0" fontId="29" fillId="0" borderId="13" xfId="2" applyFont="1" applyBorder="1" applyAlignment="1">
      <alignment horizontal="center"/>
    </xf>
    <xf numFmtId="0" fontId="29" fillId="0" borderId="18" xfId="2" applyFont="1" applyBorder="1" applyAlignment="1">
      <alignment horizontal="left"/>
    </xf>
    <xf numFmtId="0" fontId="29" fillId="0" borderId="18" xfId="2" applyFont="1" applyBorder="1" applyAlignment="1">
      <alignment horizontal="center"/>
    </xf>
    <xf numFmtId="0" fontId="29" fillId="0" borderId="18" xfId="2" applyFont="1" applyBorder="1" applyAlignment="1">
      <alignment horizontal="left" vertical="top" wrapText="1"/>
    </xf>
    <xf numFmtId="0" fontId="29" fillId="0" borderId="31" xfId="2" applyFont="1" applyBorder="1" applyAlignment="1">
      <alignment horizontal="center" vertical="top" wrapText="1"/>
    </xf>
    <xf numFmtId="0" fontId="29" fillId="0" borderId="1" xfId="2" applyFont="1" applyBorder="1" applyAlignment="1">
      <alignment horizontal="center"/>
    </xf>
    <xf numFmtId="0" fontId="29" fillId="0" borderId="19" xfId="2" applyFont="1" applyBorder="1" applyAlignment="1">
      <alignment horizontal="center"/>
    </xf>
    <xf numFmtId="0" fontId="29" fillId="0" borderId="1" xfId="2" applyFont="1" applyBorder="1" applyAlignment="1">
      <alignment horizontal="center" vertical="center"/>
    </xf>
    <xf numFmtId="0" fontId="29" fillId="0" borderId="19" xfId="2" applyFont="1" applyBorder="1" applyAlignment="1">
      <alignment horizontal="center" vertical="center"/>
    </xf>
    <xf numFmtId="165" fontId="29" fillId="0" borderId="17" xfId="2" applyNumberFormat="1" applyFont="1" applyBorder="1" applyAlignment="1">
      <alignment horizontal="center"/>
    </xf>
    <xf numFmtId="165" fontId="29" fillId="0" borderId="21" xfId="2" applyNumberFormat="1" applyFont="1" applyBorder="1" applyAlignment="1">
      <alignment horizontal="center"/>
    </xf>
    <xf numFmtId="165" fontId="29" fillId="0" borderId="21" xfId="2" applyNumberFormat="1" applyFont="1" applyBorder="1" applyAlignment="1">
      <alignment horizontal="center" vertical="center"/>
    </xf>
    <xf numFmtId="0" fontId="3" fillId="0" borderId="13" xfId="2" applyFont="1" applyBorder="1" applyAlignment="1">
      <alignment horizontal="center" vertical="top"/>
    </xf>
    <xf numFmtId="0" fontId="3" fillId="0" borderId="1" xfId="2" applyFont="1" applyBorder="1" applyAlignment="1">
      <alignment horizontal="center" vertical="top"/>
    </xf>
    <xf numFmtId="4" fontId="3" fillId="0" borderId="17" xfId="2" applyNumberFormat="1" applyFont="1" applyBorder="1" applyAlignment="1">
      <alignment horizontal="center" vertical="top"/>
    </xf>
    <xf numFmtId="0" fontId="3" fillId="0" borderId="18" xfId="2" applyFont="1" applyBorder="1" applyAlignment="1">
      <alignment horizontal="center" vertical="top" wrapText="1"/>
    </xf>
    <xf numFmtId="0" fontId="3" fillId="0" borderId="19" xfId="2" applyFont="1" applyBorder="1" applyAlignment="1">
      <alignment horizontal="center" vertical="top" wrapText="1"/>
    </xf>
    <xf numFmtId="3" fontId="3" fillId="0" borderId="19" xfId="2" applyNumberFormat="1" applyFont="1" applyBorder="1" applyAlignment="1">
      <alignment horizontal="center" vertical="top"/>
    </xf>
    <xf numFmtId="0" fontId="3" fillId="0" borderId="19" xfId="2" applyFont="1" applyBorder="1" applyAlignment="1">
      <alignment horizontal="center" vertical="top"/>
    </xf>
    <xf numFmtId="4" fontId="3" fillId="0" borderId="21" xfId="2" applyNumberFormat="1" applyFont="1" applyBorder="1" applyAlignment="1">
      <alignment horizontal="center" vertical="top"/>
    </xf>
    <xf numFmtId="165" fontId="3" fillId="0" borderId="25" xfId="2" applyNumberFormat="1" applyFont="1" applyBorder="1" applyAlignment="1"/>
    <xf numFmtId="3" fontId="29" fillId="0" borderId="1" xfId="2" applyNumberFormat="1" applyFont="1" applyBorder="1" applyAlignment="1">
      <alignment horizontal="center"/>
    </xf>
    <xf numFmtId="3" fontId="29" fillId="0" borderId="19" xfId="2" applyNumberFormat="1" applyFont="1" applyBorder="1" applyAlignment="1">
      <alignment horizontal="center"/>
    </xf>
    <xf numFmtId="3" fontId="29" fillId="0" borderId="19" xfId="2" applyNumberFormat="1" applyFont="1" applyBorder="1" applyAlignment="1">
      <alignment horizontal="center" vertical="top"/>
    </xf>
    <xf numFmtId="4" fontId="16" fillId="0" borderId="35" xfId="2" applyNumberFormat="1" applyFont="1" applyFill="1" applyBorder="1" applyAlignment="1">
      <alignment horizontal="center" vertical="center"/>
    </xf>
    <xf numFmtId="4" fontId="5" fillId="3" borderId="35" xfId="2" applyNumberFormat="1" applyFont="1" applyFill="1" applyBorder="1" applyAlignment="1">
      <alignment horizontal="right" vertical="center" wrapText="1"/>
    </xf>
    <xf numFmtId="4" fontId="3" fillId="0" borderId="25" xfId="2" applyNumberFormat="1" applyFont="1" applyBorder="1" applyAlignment="1">
      <alignment horizontal="right"/>
    </xf>
    <xf numFmtId="164" fontId="5" fillId="0" borderId="8" xfId="3" applyNumberFormat="1" applyFont="1" applyBorder="1" applyAlignment="1">
      <alignment horizontal="left"/>
    </xf>
    <xf numFmtId="0" fontId="5" fillId="0" borderId="7" xfId="2" applyFont="1" applyBorder="1" applyAlignment="1"/>
    <xf numFmtId="0" fontId="5" fillId="0" borderId="8" xfId="2" applyFont="1" applyBorder="1" applyAlignment="1"/>
    <xf numFmtId="0" fontId="3" fillId="3" borderId="22" xfId="2" applyFont="1" applyFill="1" applyBorder="1" applyAlignment="1">
      <alignment horizontal="center" vertical="center"/>
    </xf>
    <xf numFmtId="3" fontId="3" fillId="3" borderId="23" xfId="2" applyNumberFormat="1" applyFont="1" applyFill="1" applyBorder="1" applyAlignment="1">
      <alignment horizontal="center"/>
    </xf>
    <xf numFmtId="0" fontId="3" fillId="3" borderId="23" xfId="2" applyFont="1" applyFill="1" applyBorder="1" applyAlignment="1">
      <alignment horizontal="center"/>
    </xf>
    <xf numFmtId="3" fontId="1" fillId="0" borderId="7" xfId="1" applyNumberFormat="1" applyFont="1" applyFill="1" applyBorder="1" applyAlignment="1">
      <alignment horizontal="center" vertical="center"/>
    </xf>
    <xf numFmtId="4" fontId="16" fillId="0" borderId="1" xfId="2" applyNumberFormat="1" applyFont="1" applyFill="1" applyBorder="1" applyAlignment="1">
      <alignment horizontal="right" vertical="center"/>
    </xf>
    <xf numFmtId="4" fontId="14" fillId="0" borderId="1" xfId="2" applyNumberFormat="1" applyFont="1" applyFill="1" applyBorder="1" applyAlignment="1">
      <alignment vertical="center"/>
    </xf>
    <xf numFmtId="0" fontId="3" fillId="0" borderId="13" xfId="2" applyFont="1" applyBorder="1" applyAlignment="1">
      <alignment horizontal="left" wrapText="1"/>
    </xf>
    <xf numFmtId="4" fontId="3" fillId="0" borderId="17" xfId="2" applyNumberFormat="1" applyFont="1" applyBorder="1" applyAlignment="1"/>
    <xf numFmtId="0" fontId="3" fillId="5" borderId="18" xfId="2" applyFont="1" applyFill="1" applyBorder="1" applyAlignment="1">
      <alignment horizontal="left" wrapText="1"/>
    </xf>
    <xf numFmtId="0" fontId="3" fillId="5" borderId="19" xfId="2" applyFont="1" applyFill="1" applyBorder="1" applyAlignment="1">
      <alignment horizontal="left"/>
    </xf>
    <xf numFmtId="0" fontId="3" fillId="5" borderId="1" xfId="2" applyFont="1" applyFill="1" applyBorder="1"/>
    <xf numFmtId="4" fontId="3" fillId="5" borderId="21" xfId="2" applyNumberFormat="1" applyFont="1" applyFill="1" applyBorder="1" applyAlignment="1"/>
    <xf numFmtId="4" fontId="3" fillId="0" borderId="1" xfId="2" applyNumberFormat="1" applyFont="1" applyFill="1" applyBorder="1" applyAlignment="1"/>
    <xf numFmtId="0" fontId="3" fillId="0" borderId="19" xfId="2" applyFont="1" applyBorder="1" applyAlignment="1">
      <alignment horizontal="center" vertical="center"/>
    </xf>
    <xf numFmtId="0" fontId="30" fillId="0" borderId="8" xfId="5" applyBorder="1"/>
    <xf numFmtId="0" fontId="13" fillId="0" borderId="52" xfId="2" applyFont="1" applyFill="1" applyBorder="1" applyAlignment="1">
      <alignment horizontal="center" vertical="center" wrapText="1"/>
    </xf>
    <xf numFmtId="43" fontId="5" fillId="0" borderId="8" xfId="3" applyFont="1" applyBorder="1"/>
    <xf numFmtId="0" fontId="3" fillId="0" borderId="1" xfId="2" applyFont="1" applyBorder="1" applyAlignment="1">
      <alignment horizontal="center" vertical="center"/>
    </xf>
    <xf numFmtId="43" fontId="3" fillId="0" borderId="17" xfId="3" applyFont="1" applyBorder="1" applyAlignment="1">
      <alignment horizontal="center" vertical="center"/>
    </xf>
    <xf numFmtId="43" fontId="3" fillId="0" borderId="25" xfId="2" applyNumberFormat="1" applyFont="1" applyBorder="1" applyAlignment="1"/>
    <xf numFmtId="0" fontId="31" fillId="5" borderId="1" xfId="0" applyFont="1" applyFill="1" applyBorder="1" applyAlignment="1">
      <alignment horizontal="center" vertical="center" wrapText="1" readingOrder="1"/>
    </xf>
    <xf numFmtId="0" fontId="3" fillId="0" borderId="1" xfId="2" applyFont="1" applyBorder="1" applyAlignment="1">
      <alignment horizontal="center" vertical="center" readingOrder="1"/>
    </xf>
    <xf numFmtId="3" fontId="3" fillId="0" borderId="1" xfId="2" applyNumberFormat="1" applyFont="1" applyBorder="1" applyAlignment="1">
      <alignment horizontal="center" vertical="center" wrapText="1" readingOrder="1"/>
    </xf>
    <xf numFmtId="3" fontId="3" fillId="0" borderId="1" xfId="2" applyNumberFormat="1" applyFont="1" applyBorder="1" applyAlignment="1">
      <alignment horizontal="center" vertical="center" readingOrder="1"/>
    </xf>
    <xf numFmtId="0" fontId="14" fillId="0" borderId="52" xfId="2" applyFont="1" applyFill="1" applyBorder="1" applyAlignment="1">
      <alignment horizontal="center" vertical="center"/>
    </xf>
    <xf numFmtId="0" fontId="14" fillId="0" borderId="53" xfId="2" applyFont="1" applyFill="1" applyBorder="1" applyAlignment="1">
      <alignment horizontal="center" vertical="center"/>
    </xf>
    <xf numFmtId="0" fontId="14" fillId="0" borderId="58" xfId="2" applyFont="1" applyFill="1" applyBorder="1" applyAlignment="1">
      <alignment horizontal="center" vertical="center"/>
    </xf>
    <xf numFmtId="0" fontId="25" fillId="0" borderId="53" xfId="2" applyFont="1" applyFill="1" applyBorder="1" applyAlignment="1">
      <alignment horizontal="center" vertical="center" wrapText="1"/>
    </xf>
    <xf numFmtId="0" fontId="14" fillId="0" borderId="52" xfId="2" applyFont="1" applyBorder="1" applyAlignment="1">
      <alignment horizontal="center"/>
    </xf>
    <xf numFmtId="0" fontId="32" fillId="0" borderId="53" xfId="2" applyFont="1" applyBorder="1" applyAlignment="1">
      <alignment horizontal="center" vertical="center" wrapText="1"/>
    </xf>
    <xf numFmtId="0" fontId="32" fillId="0" borderId="67" xfId="2" applyFont="1" applyBorder="1" applyAlignment="1">
      <alignment horizontal="center" vertical="center" wrapText="1"/>
    </xf>
    <xf numFmtId="0" fontId="32" fillId="0" borderId="58" xfId="2" applyFont="1" applyBorder="1" applyAlignment="1">
      <alignment horizontal="center" vertical="center" wrapText="1"/>
    </xf>
    <xf numFmtId="0" fontId="32" fillId="0" borderId="53" xfId="2" applyFont="1" applyBorder="1" applyAlignment="1">
      <alignment horizontal="center"/>
    </xf>
    <xf numFmtId="0" fontId="32" fillId="0" borderId="57" xfId="2" applyFont="1" applyBorder="1" applyAlignment="1">
      <alignment horizontal="center" vertical="center" wrapText="1"/>
    </xf>
    <xf numFmtId="0" fontId="32" fillId="0" borderId="56" xfId="2" applyFont="1" applyBorder="1" applyAlignment="1">
      <alignment horizontal="center" vertical="center" wrapText="1"/>
    </xf>
    <xf numFmtId="3" fontId="3" fillId="5" borderId="1" xfId="2" applyNumberFormat="1" applyFont="1" applyFill="1" applyBorder="1" applyAlignment="1">
      <alignment horizontal="right" wrapText="1"/>
    </xf>
    <xf numFmtId="3" fontId="3" fillId="0" borderId="1" xfId="2" applyNumberFormat="1" applyFont="1" applyBorder="1" applyAlignment="1">
      <alignment horizontal="right" wrapText="1"/>
    </xf>
    <xf numFmtId="3" fontId="13" fillId="0" borderId="54" xfId="2" applyNumberFormat="1" applyFont="1" applyFill="1" applyBorder="1" applyAlignment="1">
      <alignment horizontal="center"/>
    </xf>
    <xf numFmtId="3" fontId="13" fillId="0" borderId="55" xfId="2" applyNumberFormat="1" applyFont="1" applyFill="1" applyBorder="1" applyAlignment="1">
      <alignment horizontal="center"/>
    </xf>
    <xf numFmtId="3" fontId="14" fillId="0" borderId="54" xfId="2" applyNumberFormat="1" applyFont="1" applyFill="1" applyBorder="1" applyAlignment="1">
      <alignment horizontal="center"/>
    </xf>
    <xf numFmtId="3" fontId="14" fillId="0" borderId="55" xfId="2" applyNumberFormat="1" applyFont="1" applyFill="1" applyBorder="1" applyAlignment="1">
      <alignment horizontal="center"/>
    </xf>
    <xf numFmtId="3" fontId="14" fillId="0" borderId="56" xfId="2" applyNumberFormat="1" applyFont="1" applyFill="1" applyBorder="1" applyAlignment="1">
      <alignment horizontal="center"/>
    </xf>
    <xf numFmtId="3" fontId="29" fillId="0" borderId="1" xfId="2" applyNumberFormat="1" applyFont="1" applyBorder="1" applyAlignment="1">
      <alignment horizontal="center" vertical="top"/>
    </xf>
    <xf numFmtId="0" fontId="3" fillId="0" borderId="13" xfId="2" applyFont="1" applyBorder="1" applyAlignment="1">
      <alignment horizontal="center" vertical="top" wrapText="1"/>
    </xf>
    <xf numFmtId="2" fontId="3" fillId="0" borderId="18" xfId="2" applyNumberFormat="1" applyFont="1" applyBorder="1" applyAlignment="1">
      <alignment horizontal="center" wrapText="1"/>
    </xf>
    <xf numFmtId="0" fontId="1" fillId="0" borderId="1" xfId="2" applyFont="1" applyFill="1" applyBorder="1" applyAlignment="1">
      <alignment horizontal="center" vertical="center"/>
    </xf>
    <xf numFmtId="0" fontId="1" fillId="0" borderId="1" xfId="2" applyFont="1" applyFill="1" applyBorder="1" applyAlignment="1">
      <alignment horizontal="center" vertical="center" wrapText="1"/>
    </xf>
    <xf numFmtId="3" fontId="24" fillId="0" borderId="0" xfId="2" applyNumberFormat="1" applyFont="1" applyFill="1" applyBorder="1" applyAlignment="1">
      <alignment horizontal="center" vertical="center" wrapText="1"/>
    </xf>
    <xf numFmtId="3" fontId="24" fillId="0" borderId="7" xfId="2" applyNumberFormat="1" applyFont="1" applyFill="1" applyBorder="1" applyAlignment="1">
      <alignment horizontal="center" vertical="center" wrapText="1"/>
    </xf>
    <xf numFmtId="3" fontId="1" fillId="0" borderId="19" xfId="2" applyNumberFormat="1" applyFont="1" applyFill="1" applyBorder="1" applyAlignment="1">
      <alignment horizontal="center" vertical="center"/>
    </xf>
    <xf numFmtId="3" fontId="1" fillId="0" borderId="42" xfId="2" applyNumberFormat="1" applyFont="1" applyFill="1" applyBorder="1" applyAlignment="1">
      <alignment horizontal="center" vertical="center"/>
    </xf>
    <xf numFmtId="0" fontId="3" fillId="0" borderId="61" xfId="2" applyFont="1" applyBorder="1" applyAlignment="1">
      <alignment horizontal="center"/>
    </xf>
    <xf numFmtId="0" fontId="3" fillId="0" borderId="41" xfId="2" applyFont="1" applyBorder="1" applyAlignment="1">
      <alignment horizontal="center"/>
    </xf>
    <xf numFmtId="0" fontId="3" fillId="0" borderId="32" xfId="2" applyFont="1" applyBorder="1" applyAlignment="1">
      <alignment horizontal="center"/>
    </xf>
    <xf numFmtId="0" fontId="5" fillId="3" borderId="9" xfId="2" applyFont="1" applyFill="1" applyBorder="1" applyAlignment="1">
      <alignment horizontal="center"/>
    </xf>
    <xf numFmtId="0" fontId="5" fillId="3" borderId="10" xfId="2" applyFont="1" applyFill="1" applyBorder="1" applyAlignment="1">
      <alignment horizontal="center"/>
    </xf>
    <xf numFmtId="0" fontId="5" fillId="3" borderId="29" xfId="2" applyFont="1" applyFill="1" applyBorder="1" applyAlignment="1">
      <alignment horizontal="center"/>
    </xf>
    <xf numFmtId="0" fontId="5" fillId="3" borderId="11" xfId="2" applyFont="1" applyFill="1" applyBorder="1" applyAlignment="1">
      <alignment horizontal="center" wrapText="1"/>
    </xf>
    <xf numFmtId="0" fontId="5" fillId="3" borderId="1" xfId="2" applyFont="1" applyFill="1" applyBorder="1" applyAlignment="1">
      <alignment horizontal="center" wrapText="1"/>
    </xf>
    <xf numFmtId="0" fontId="5" fillId="3" borderId="12" xfId="2" applyFont="1" applyFill="1" applyBorder="1" applyAlignment="1">
      <alignment horizontal="center" wrapText="1"/>
    </xf>
    <xf numFmtId="0" fontId="5" fillId="3" borderId="4" xfId="2" applyFont="1" applyFill="1" applyBorder="1" applyAlignment="1">
      <alignment horizontal="center" wrapText="1"/>
    </xf>
    <xf numFmtId="0" fontId="5" fillId="3" borderId="15" xfId="2" applyFont="1" applyFill="1" applyBorder="1" applyAlignment="1">
      <alignment horizontal="center" wrapText="1"/>
    </xf>
    <xf numFmtId="0" fontId="5" fillId="3" borderId="16" xfId="2" applyFont="1" applyFill="1" applyBorder="1" applyAlignment="1">
      <alignment horizontal="center" wrapText="1"/>
    </xf>
    <xf numFmtId="0" fontId="5" fillId="3" borderId="14" xfId="2" applyFont="1" applyFill="1" applyBorder="1" applyAlignment="1">
      <alignment horizontal="center"/>
    </xf>
    <xf numFmtId="0" fontId="5" fillId="3" borderId="30" xfId="2" applyFont="1" applyFill="1" applyBorder="1" applyAlignment="1">
      <alignment horizontal="center"/>
    </xf>
    <xf numFmtId="0" fontId="5" fillId="0" borderId="0" xfId="2" applyFont="1" applyBorder="1" applyAlignment="1">
      <alignment horizontal="center" wrapText="1"/>
    </xf>
    <xf numFmtId="0" fontId="5" fillId="3" borderId="9"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46" xfId="2" applyFont="1" applyFill="1" applyBorder="1" applyAlignment="1">
      <alignment horizontal="center" vertical="center" wrapText="1"/>
    </xf>
    <xf numFmtId="0" fontId="5" fillId="3" borderId="42" xfId="2" applyFont="1" applyFill="1" applyBorder="1" applyAlignment="1">
      <alignment horizontal="center" vertical="center" wrapText="1"/>
    </xf>
    <xf numFmtId="0" fontId="5" fillId="3" borderId="62" xfId="2" applyFont="1" applyFill="1" applyBorder="1" applyAlignment="1">
      <alignment horizontal="center" vertical="center" wrapText="1"/>
    </xf>
    <xf numFmtId="0" fontId="5" fillId="3" borderId="63" xfId="2" applyFont="1" applyFill="1" applyBorder="1" applyAlignment="1">
      <alignment horizontal="center" vertical="center" wrapText="1"/>
    </xf>
    <xf numFmtId="0" fontId="5" fillId="3" borderId="33" xfId="2" applyFont="1" applyFill="1" applyBorder="1" applyAlignment="1">
      <alignment horizontal="center"/>
    </xf>
    <xf numFmtId="0" fontId="5" fillId="3" borderId="11" xfId="2" applyFont="1" applyFill="1" applyBorder="1" applyAlignment="1">
      <alignment horizontal="center"/>
    </xf>
    <xf numFmtId="0" fontId="5" fillId="3" borderId="34" xfId="2" applyFont="1" applyFill="1" applyBorder="1" applyAlignment="1">
      <alignment horizontal="center" wrapText="1"/>
    </xf>
    <xf numFmtId="4" fontId="3" fillId="0" borderId="14" xfId="3" applyNumberFormat="1" applyFont="1" applyBorder="1" applyAlignment="1">
      <alignment horizontal="center"/>
    </xf>
    <xf numFmtId="4" fontId="3" fillId="0" borderId="17" xfId="3" applyNumberFormat="1" applyFont="1" applyBorder="1" applyAlignment="1">
      <alignment horizontal="center"/>
    </xf>
    <xf numFmtId="4" fontId="3" fillId="0" borderId="14" xfId="2" applyNumberFormat="1" applyFont="1" applyBorder="1" applyAlignment="1">
      <alignment horizontal="center"/>
    </xf>
    <xf numFmtId="4" fontId="3" fillId="0" borderId="17" xfId="2" applyNumberFormat="1" applyFont="1" applyBorder="1" applyAlignment="1">
      <alignment horizontal="center"/>
    </xf>
    <xf numFmtId="0" fontId="3" fillId="0" borderId="14" xfId="2" applyFont="1" applyBorder="1" applyAlignment="1">
      <alignment horizontal="center"/>
    </xf>
    <xf numFmtId="0" fontId="3" fillId="0" borderId="8" xfId="2" applyFont="1" applyBorder="1" applyAlignment="1">
      <alignment horizontal="center"/>
    </xf>
    <xf numFmtId="0" fontId="3" fillId="0" borderId="30" xfId="2" applyFont="1" applyBorder="1" applyAlignment="1">
      <alignment horizontal="center"/>
    </xf>
    <xf numFmtId="0" fontId="5" fillId="3" borderId="39" xfId="2" applyFont="1" applyFill="1" applyBorder="1" applyAlignment="1">
      <alignment horizontal="center" wrapText="1"/>
    </xf>
    <xf numFmtId="0" fontId="5" fillId="3" borderId="10" xfId="2" applyFont="1" applyFill="1" applyBorder="1" applyAlignment="1">
      <alignment horizontal="center" wrapText="1"/>
    </xf>
    <xf numFmtId="0" fontId="5" fillId="3" borderId="40" xfId="2" applyFont="1" applyFill="1" applyBorder="1" applyAlignment="1">
      <alignment horizontal="center" wrapText="1"/>
    </xf>
    <xf numFmtId="4" fontId="3" fillId="0" borderId="24" xfId="2" applyNumberFormat="1" applyFont="1" applyFill="1" applyBorder="1" applyAlignment="1">
      <alignment horizontal="center" vertical="center"/>
    </xf>
    <xf numFmtId="4" fontId="3" fillId="0" borderId="41" xfId="2" applyNumberFormat="1" applyFont="1" applyFill="1" applyBorder="1" applyAlignment="1">
      <alignment horizontal="center" vertical="center"/>
    </xf>
    <xf numFmtId="4" fontId="3" fillId="0" borderId="25" xfId="2" applyNumberFormat="1" applyFont="1" applyFill="1" applyBorder="1" applyAlignment="1">
      <alignment horizontal="center" vertical="center"/>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3" fillId="0" borderId="0" xfId="2" applyFont="1" applyFill="1" applyBorder="1" applyAlignment="1">
      <alignment horizontal="left" vertical="center" wrapText="1"/>
    </xf>
    <xf numFmtId="4" fontId="5" fillId="3" borderId="14" xfId="2" applyNumberFormat="1" applyFont="1" applyFill="1" applyBorder="1" applyAlignment="1">
      <alignment horizontal="center" vertical="center" wrapText="1"/>
    </xf>
    <xf numFmtId="4" fontId="5" fillId="3" borderId="17" xfId="2" applyNumberFormat="1" applyFont="1" applyFill="1" applyBorder="1" applyAlignment="1">
      <alignment horizontal="center" vertical="center" wrapText="1"/>
    </xf>
    <xf numFmtId="0" fontId="5" fillId="3" borderId="14" xfId="2" applyFont="1" applyFill="1" applyBorder="1" applyAlignment="1">
      <alignment horizontal="center" vertical="center" wrapText="1"/>
    </xf>
    <xf numFmtId="0" fontId="5" fillId="3" borderId="30" xfId="2" applyFont="1" applyFill="1" applyBorder="1" applyAlignment="1">
      <alignment horizontal="center" vertical="center" wrapText="1"/>
    </xf>
    <xf numFmtId="4" fontId="3" fillId="3" borderId="24" xfId="2" applyNumberFormat="1" applyFont="1" applyFill="1" applyBorder="1" applyAlignment="1">
      <alignment horizontal="center"/>
    </xf>
    <xf numFmtId="4" fontId="3" fillId="3" borderId="25" xfId="2" applyNumberFormat="1" applyFont="1" applyFill="1" applyBorder="1" applyAlignment="1">
      <alignment horizontal="center"/>
    </xf>
    <xf numFmtId="0" fontId="3" fillId="3" borderId="24" xfId="2" applyFont="1" applyFill="1" applyBorder="1" applyAlignment="1">
      <alignment horizontal="center"/>
    </xf>
    <xf numFmtId="0" fontId="3" fillId="3" borderId="32" xfId="2" applyFont="1" applyFill="1" applyBorder="1" applyAlignment="1">
      <alignment horizontal="center"/>
    </xf>
    <xf numFmtId="0" fontId="3" fillId="0" borderId="14" xfId="2" applyFont="1" applyFill="1" applyBorder="1" applyAlignment="1">
      <alignment horizontal="center" vertical="center" wrapText="1"/>
    </xf>
    <xf numFmtId="0" fontId="3" fillId="0" borderId="30" xfId="2" applyFont="1" applyFill="1" applyBorder="1" applyAlignment="1">
      <alignment horizontal="center" vertical="center"/>
    </xf>
    <xf numFmtId="4" fontId="5" fillId="0" borderId="14" xfId="2" applyNumberFormat="1" applyFont="1" applyFill="1" applyBorder="1" applyAlignment="1">
      <alignment horizontal="center" vertical="center" wrapText="1"/>
    </xf>
    <xf numFmtId="4" fontId="5" fillId="0" borderId="17" xfId="2" applyNumberFormat="1" applyFont="1" applyFill="1" applyBorder="1" applyAlignment="1">
      <alignment horizontal="center" vertical="center" wrapText="1"/>
    </xf>
    <xf numFmtId="0" fontId="3" fillId="0" borderId="14" xfId="2" applyFont="1" applyFill="1" applyBorder="1" applyAlignment="1">
      <alignment horizontal="center" vertical="center"/>
    </xf>
    <xf numFmtId="0" fontId="3" fillId="0" borderId="24" xfId="2" applyFont="1" applyBorder="1" applyAlignment="1">
      <alignment horizontal="center"/>
    </xf>
    <xf numFmtId="4" fontId="5" fillId="0" borderId="24" xfId="2" applyNumberFormat="1" applyFont="1" applyBorder="1" applyAlignment="1">
      <alignment horizontal="center"/>
    </xf>
    <xf numFmtId="0" fontId="5" fillId="0" borderId="25" xfId="2" applyFont="1" applyBorder="1" applyAlignment="1">
      <alignment horizontal="center"/>
    </xf>
    <xf numFmtId="3" fontId="3" fillId="0" borderId="1" xfId="2" applyNumberFormat="1" applyFont="1" applyBorder="1" applyAlignment="1">
      <alignment horizontal="center"/>
    </xf>
    <xf numFmtId="0" fontId="3" fillId="0" borderId="14" xfId="2" applyFont="1" applyBorder="1" applyAlignment="1">
      <alignment horizontal="left"/>
    </xf>
    <xf numFmtId="0" fontId="3" fillId="0" borderId="30" xfId="2" applyFont="1" applyBorder="1" applyAlignment="1">
      <alignment horizontal="left"/>
    </xf>
    <xf numFmtId="3" fontId="3" fillId="0" borderId="24" xfId="2" applyNumberFormat="1" applyFont="1" applyBorder="1" applyAlignment="1">
      <alignment horizontal="center"/>
    </xf>
    <xf numFmtId="0" fontId="3" fillId="0" borderId="25" xfId="2" applyFont="1" applyBorder="1" applyAlignment="1">
      <alignment horizontal="center"/>
    </xf>
    <xf numFmtId="3" fontId="3" fillId="0" borderId="14" xfId="2" applyNumberFormat="1" applyFont="1" applyBorder="1" applyAlignment="1">
      <alignment horizontal="center"/>
    </xf>
    <xf numFmtId="3" fontId="3" fillId="0" borderId="17" xfId="2" applyNumberFormat="1" applyFont="1" applyBorder="1" applyAlignment="1">
      <alignment horizontal="center"/>
    </xf>
    <xf numFmtId="0" fontId="29" fillId="0" borderId="14" xfId="2" applyFont="1" applyBorder="1" applyAlignment="1">
      <alignment horizontal="center"/>
    </xf>
    <xf numFmtId="0" fontId="29" fillId="0" borderId="30" xfId="2" applyFont="1" applyBorder="1" applyAlignment="1">
      <alignment horizontal="center"/>
    </xf>
    <xf numFmtId="0" fontId="29" fillId="0" borderId="14" xfId="2" applyFont="1" applyBorder="1" applyAlignment="1">
      <alignment horizontal="center" vertical="top" wrapText="1"/>
    </xf>
    <xf numFmtId="0" fontId="29" fillId="0" borderId="30" xfId="2" applyFont="1" applyBorder="1" applyAlignment="1">
      <alignment horizontal="center" vertical="top" wrapText="1"/>
    </xf>
    <xf numFmtId="165" fontId="29" fillId="0" borderId="14" xfId="2" applyNumberFormat="1" applyFont="1" applyBorder="1" applyAlignment="1">
      <alignment horizontal="center" wrapText="1"/>
    </xf>
    <xf numFmtId="165" fontId="29" fillId="0" borderId="17" xfId="2" applyNumberFormat="1" applyFont="1" applyBorder="1" applyAlignment="1">
      <alignment horizontal="center" wrapText="1"/>
    </xf>
    <xf numFmtId="165" fontId="29" fillId="0" borderId="14" xfId="2" applyNumberFormat="1" applyFont="1" applyBorder="1" applyAlignment="1">
      <alignment horizontal="center" vertical="top" wrapText="1"/>
    </xf>
    <xf numFmtId="165" fontId="29" fillId="0" borderId="17" xfId="2" applyNumberFormat="1" applyFont="1" applyBorder="1" applyAlignment="1">
      <alignment horizontal="center" vertical="top" wrapText="1"/>
    </xf>
    <xf numFmtId="165" fontId="3" fillId="0" borderId="24" xfId="2" applyNumberFormat="1" applyFont="1" applyBorder="1" applyAlignment="1">
      <alignment horizontal="center"/>
    </xf>
    <xf numFmtId="0" fontId="3" fillId="0" borderId="14" xfId="2" applyFont="1" applyFill="1" applyBorder="1" applyAlignment="1">
      <alignment horizontal="center" wrapText="1"/>
    </xf>
    <xf numFmtId="0" fontId="3" fillId="0" borderId="30" xfId="2" applyFont="1" applyFill="1" applyBorder="1" applyAlignment="1">
      <alignment horizontal="center" wrapText="1"/>
    </xf>
    <xf numFmtId="4" fontId="3" fillId="0" borderId="14" xfId="2" applyNumberFormat="1" applyFont="1" applyFill="1" applyBorder="1" applyAlignment="1">
      <alignment horizontal="center"/>
    </xf>
    <xf numFmtId="4" fontId="3" fillId="0" borderId="17" xfId="2" applyNumberFormat="1" applyFont="1" applyFill="1" applyBorder="1" applyAlignment="1">
      <alignment horizontal="center"/>
    </xf>
    <xf numFmtId="0" fontId="3" fillId="0" borderId="14" xfId="2" applyFont="1" applyFill="1" applyBorder="1" applyAlignment="1">
      <alignment horizontal="center"/>
    </xf>
    <xf numFmtId="0" fontId="3" fillId="0" borderId="30" xfId="2" applyFont="1" applyFill="1" applyBorder="1" applyAlignment="1">
      <alignment horizontal="center"/>
    </xf>
    <xf numFmtId="49" fontId="25" fillId="0" borderId="45" xfId="0" applyNumberFormat="1" applyFont="1" applyFill="1" applyBorder="1" applyAlignment="1">
      <alignment wrapText="1" shrinkToFit="1"/>
    </xf>
    <xf numFmtId="49" fontId="25" fillId="0" borderId="0" xfId="0" applyNumberFormat="1" applyFont="1" applyFill="1" applyBorder="1" applyAlignment="1">
      <alignment wrapText="1" shrinkToFit="1"/>
    </xf>
    <xf numFmtId="4" fontId="3" fillId="0" borderId="57" xfId="2" applyNumberFormat="1" applyFont="1" applyBorder="1" applyAlignment="1">
      <alignment horizontal="center"/>
    </xf>
    <xf numFmtId="4" fontId="3" fillId="0" borderId="60" xfId="2" applyNumberFormat="1" applyFont="1" applyBorder="1" applyAlignment="1">
      <alignment horizontal="center"/>
    </xf>
    <xf numFmtId="3" fontId="3" fillId="0" borderId="39" xfId="2" applyNumberFormat="1" applyFont="1" applyBorder="1" applyAlignment="1">
      <alignment horizontal="center"/>
    </xf>
    <xf numFmtId="3" fontId="3" fillId="0" borderId="40" xfId="2" applyNumberFormat="1" applyFont="1" applyBorder="1" applyAlignment="1">
      <alignment horizontal="center"/>
    </xf>
    <xf numFmtId="0" fontId="3" fillId="0" borderId="59" xfId="2" applyFont="1" applyBorder="1" applyAlignment="1">
      <alignment horizontal="center"/>
    </xf>
    <xf numFmtId="0" fontId="3" fillId="0" borderId="66" xfId="2" applyFont="1" applyBorder="1" applyAlignment="1">
      <alignment horizontal="center"/>
    </xf>
    <xf numFmtId="4" fontId="3" fillId="0" borderId="24" xfId="2" applyNumberFormat="1" applyFont="1" applyBorder="1" applyAlignment="1">
      <alignment horizontal="center"/>
    </xf>
    <xf numFmtId="4" fontId="3" fillId="0" borderId="25" xfId="2" applyNumberFormat="1" applyFont="1" applyBorder="1" applyAlignment="1">
      <alignment horizontal="center"/>
    </xf>
    <xf numFmtId="0" fontId="3" fillId="0" borderId="48" xfId="2" applyFont="1" applyBorder="1" applyAlignment="1">
      <alignment horizontal="center" wrapText="1"/>
    </xf>
    <xf numFmtId="0" fontId="3" fillId="0" borderId="30" xfId="2" applyFont="1" applyBorder="1" applyAlignment="1">
      <alignment horizontal="center" wrapText="1"/>
    </xf>
    <xf numFmtId="0" fontId="3" fillId="0" borderId="48" xfId="2" applyFont="1" applyBorder="1" applyAlignment="1">
      <alignment horizontal="center"/>
    </xf>
    <xf numFmtId="0" fontId="28" fillId="0" borderId="61" xfId="2" applyFont="1" applyBorder="1" applyAlignment="1">
      <alignment horizontal="center"/>
    </xf>
    <xf numFmtId="0" fontId="28" fillId="0" borderId="32" xfId="2" applyFont="1" applyBorder="1" applyAlignment="1">
      <alignment horizontal="center"/>
    </xf>
    <xf numFmtId="0" fontId="28" fillId="0" borderId="59" xfId="2" applyFont="1" applyBorder="1" applyAlignment="1">
      <alignment horizontal="center"/>
    </xf>
    <xf numFmtId="0" fontId="28" fillId="0" borderId="66" xfId="2" applyFont="1" applyBorder="1" applyAlignment="1">
      <alignment horizontal="center"/>
    </xf>
    <xf numFmtId="0" fontId="5" fillId="3" borderId="35" xfId="2" applyFont="1" applyFill="1" applyBorder="1" applyAlignment="1">
      <alignment horizontal="center" wrapText="1"/>
    </xf>
    <xf numFmtId="0" fontId="3" fillId="0" borderId="5" xfId="2" applyFont="1" applyBorder="1" applyAlignment="1">
      <alignment horizontal="left" vertical="center" wrapText="1"/>
    </xf>
    <xf numFmtId="0" fontId="3" fillId="0" borderId="0" xfId="2" applyFont="1" applyBorder="1" applyAlignment="1">
      <alignment horizontal="left" vertical="center" wrapText="1"/>
    </xf>
    <xf numFmtId="0" fontId="3" fillId="0" borderId="6" xfId="2" applyFont="1" applyBorder="1" applyAlignment="1">
      <alignment horizontal="left" vertical="center" wrapText="1"/>
    </xf>
    <xf numFmtId="0" fontId="3" fillId="0" borderId="5" xfId="2" applyFont="1" applyBorder="1" applyAlignment="1">
      <alignment horizontal="left" wrapText="1"/>
    </xf>
    <xf numFmtId="0" fontId="3" fillId="0" borderId="0" xfId="2" applyFont="1" applyBorder="1" applyAlignment="1">
      <alignment horizontal="left" wrapText="1"/>
    </xf>
    <xf numFmtId="0" fontId="3" fillId="0" borderId="6" xfId="2" applyFont="1" applyBorder="1" applyAlignment="1">
      <alignment horizontal="left" wrapText="1"/>
    </xf>
    <xf numFmtId="0" fontId="5" fillId="3" borderId="13" xfId="2" applyFont="1" applyFill="1" applyBorder="1" applyAlignment="1">
      <alignment horizontal="center" wrapText="1"/>
    </xf>
    <xf numFmtId="0" fontId="5" fillId="3" borderId="8" xfId="2" applyFont="1" applyFill="1" applyBorder="1" applyAlignment="1">
      <alignment horizontal="center"/>
    </xf>
    <xf numFmtId="0" fontId="3" fillId="0" borderId="48" xfId="2" applyFont="1" applyFill="1" applyBorder="1" applyAlignment="1">
      <alignment horizontal="left"/>
    </xf>
    <xf numFmtId="0" fontId="3" fillId="0" borderId="8" xfId="2" applyFont="1" applyFill="1" applyBorder="1" applyAlignment="1">
      <alignment horizontal="left"/>
    </xf>
    <xf numFmtId="0" fontId="3" fillId="0" borderId="30" xfId="2" applyFont="1" applyFill="1" applyBorder="1" applyAlignment="1">
      <alignment horizontal="left"/>
    </xf>
    <xf numFmtId="0" fontId="5" fillId="0" borderId="48" xfId="2" applyFont="1" applyFill="1" applyBorder="1" applyAlignment="1">
      <alignment horizontal="center"/>
    </xf>
    <xf numFmtId="0" fontId="5" fillId="0" borderId="8" xfId="2" applyFont="1" applyFill="1" applyBorder="1" applyAlignment="1">
      <alignment horizontal="center"/>
    </xf>
    <xf numFmtId="0" fontId="5" fillId="0" borderId="30" xfId="2" applyFont="1" applyFill="1" applyBorder="1" applyAlignment="1">
      <alignment horizontal="center"/>
    </xf>
    <xf numFmtId="2" fontId="5" fillId="3" borderId="61" xfId="2" applyNumberFormat="1" applyFont="1" applyFill="1" applyBorder="1" applyAlignment="1">
      <alignment horizontal="center" vertical="center"/>
    </xf>
    <xf numFmtId="2" fontId="5" fillId="3" borderId="41" xfId="2" applyNumberFormat="1" applyFont="1" applyFill="1" applyBorder="1" applyAlignment="1">
      <alignment horizontal="center" vertical="center"/>
    </xf>
    <xf numFmtId="2" fontId="5" fillId="3" borderId="32" xfId="2" applyNumberFormat="1" applyFont="1" applyFill="1" applyBorder="1" applyAlignment="1">
      <alignment horizontal="center" vertical="center"/>
    </xf>
    <xf numFmtId="0" fontId="3" fillId="0" borderId="48" xfId="2" applyFont="1" applyFill="1" applyBorder="1" applyAlignment="1">
      <alignment horizontal="left" wrapText="1"/>
    </xf>
    <xf numFmtId="0" fontId="3" fillId="0" borderId="8" xfId="2" applyFont="1" applyFill="1" applyBorder="1" applyAlignment="1">
      <alignment horizontal="left" wrapText="1"/>
    </xf>
    <xf numFmtId="0" fontId="5" fillId="3" borderId="13" xfId="2" applyFont="1" applyFill="1" applyBorder="1" applyAlignment="1">
      <alignment horizontal="left"/>
    </xf>
    <xf numFmtId="0" fontId="5" fillId="3" borderId="1" xfId="2" applyFont="1" applyFill="1" applyBorder="1" applyAlignment="1">
      <alignment horizontal="left"/>
    </xf>
    <xf numFmtId="0" fontId="3" fillId="0" borderId="30" xfId="2" applyFont="1" applyFill="1" applyBorder="1" applyAlignment="1">
      <alignment horizontal="left" wrapText="1"/>
    </xf>
    <xf numFmtId="4" fontId="3" fillId="0" borderId="8" xfId="2" applyNumberFormat="1" applyFont="1" applyFill="1" applyBorder="1" applyAlignment="1">
      <alignment horizontal="center"/>
    </xf>
    <xf numFmtId="4" fontId="3" fillId="0" borderId="30" xfId="2" applyNumberFormat="1" applyFont="1" applyFill="1" applyBorder="1" applyAlignment="1">
      <alignment horizontal="center"/>
    </xf>
    <xf numFmtId="4" fontId="5" fillId="3" borderId="24" xfId="2" applyNumberFormat="1" applyFont="1" applyFill="1" applyBorder="1" applyAlignment="1">
      <alignment horizontal="center" vertical="center"/>
    </xf>
    <xf numFmtId="4" fontId="5" fillId="3" borderId="41" xfId="2" applyNumberFormat="1" applyFont="1" applyFill="1" applyBorder="1" applyAlignment="1">
      <alignment horizontal="center" vertical="center"/>
    </xf>
    <xf numFmtId="4" fontId="5" fillId="3" borderId="32" xfId="2" applyNumberFormat="1" applyFont="1" applyFill="1" applyBorder="1" applyAlignment="1">
      <alignment horizontal="center" vertical="center"/>
    </xf>
    <xf numFmtId="0" fontId="5" fillId="0" borderId="0" xfId="2" applyFont="1" applyBorder="1" applyAlignment="1">
      <alignment horizontal="center"/>
    </xf>
    <xf numFmtId="0" fontId="3" fillId="0" borderId="0" xfId="2" applyFont="1" applyFill="1" applyBorder="1" applyAlignment="1">
      <alignment horizontal="center"/>
    </xf>
    <xf numFmtId="0" fontId="5" fillId="0" borderId="11" xfId="2" applyFont="1" applyFill="1" applyBorder="1" applyAlignment="1">
      <alignment horizontal="center" vertical="center" wrapText="1"/>
    </xf>
    <xf numFmtId="0" fontId="5" fillId="0" borderId="1" xfId="2" applyFont="1" applyFill="1" applyBorder="1" applyAlignment="1">
      <alignment horizontal="center" vertical="center"/>
    </xf>
    <xf numFmtId="0" fontId="5" fillId="0" borderId="2"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47"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64" xfId="2" applyFont="1" applyFill="1" applyBorder="1" applyAlignment="1">
      <alignment horizontal="center" vertical="center" wrapText="1"/>
    </xf>
    <xf numFmtId="0" fontId="5" fillId="0" borderId="15" xfId="2" applyFont="1" applyFill="1" applyBorder="1" applyAlignment="1">
      <alignment horizontal="center" vertical="center" wrapText="1"/>
    </xf>
    <xf numFmtId="0" fontId="5" fillId="0" borderId="65" xfId="2" applyFont="1" applyFill="1" applyBorder="1" applyAlignment="1">
      <alignment horizontal="center" vertical="center" wrapText="1"/>
    </xf>
    <xf numFmtId="0" fontId="8" fillId="0" borderId="1" xfId="2" applyFont="1" applyBorder="1" applyAlignment="1">
      <alignment horizontal="center"/>
    </xf>
    <xf numFmtId="0" fontId="8" fillId="0" borderId="35" xfId="2" applyFont="1" applyBorder="1" applyAlignment="1">
      <alignment horizontal="center"/>
    </xf>
    <xf numFmtId="0" fontId="8" fillId="0" borderId="48" xfId="2" applyFont="1" applyBorder="1" applyAlignment="1">
      <alignment horizontal="center"/>
    </xf>
    <xf numFmtId="0" fontId="8" fillId="0" borderId="30" xfId="2" applyFont="1" applyBorder="1" applyAlignment="1">
      <alignment horizontal="center"/>
    </xf>
    <xf numFmtId="0" fontId="10" fillId="0" borderId="61" xfId="2" applyFont="1" applyBorder="1" applyAlignment="1">
      <alignment horizontal="center"/>
    </xf>
    <xf numFmtId="0" fontId="10" fillId="0" borderId="25" xfId="2" applyFont="1" applyBorder="1" applyAlignment="1">
      <alignment horizontal="center"/>
    </xf>
    <xf numFmtId="0" fontId="8" fillId="0" borderId="9" xfId="2" applyFont="1" applyBorder="1" applyAlignment="1">
      <alignment horizontal="center" vertical="center" wrapText="1"/>
    </xf>
    <xf numFmtId="0" fontId="8" fillId="0" borderId="40" xfId="2" applyFont="1" applyBorder="1" applyAlignment="1">
      <alignment horizontal="center" vertical="center" wrapText="1"/>
    </xf>
    <xf numFmtId="0" fontId="8" fillId="0" borderId="48" xfId="2" applyFont="1" applyBorder="1" applyAlignment="1">
      <alignment horizontal="center" vertical="center" wrapText="1"/>
    </xf>
    <xf numFmtId="0" fontId="8" fillId="0" borderId="17" xfId="2" applyFont="1" applyBorder="1" applyAlignment="1">
      <alignment horizontal="center" vertical="center" wrapText="1"/>
    </xf>
    <xf numFmtId="0" fontId="5" fillId="0" borderId="59" xfId="2" applyFont="1" applyBorder="1" applyAlignment="1">
      <alignment horizontal="center"/>
    </xf>
    <xf numFmtId="0" fontId="5" fillId="0" borderId="38" xfId="2" applyFont="1" applyBorder="1" applyAlignment="1">
      <alignment horizontal="center"/>
    </xf>
    <xf numFmtId="0" fontId="5" fillId="0" borderId="60" xfId="2" applyFont="1" applyBorder="1" applyAlignment="1">
      <alignment horizontal="center"/>
    </xf>
    <xf numFmtId="0" fontId="14" fillId="0" borderId="9" xfId="2" applyFont="1" applyBorder="1" applyAlignment="1">
      <alignment horizontal="center"/>
    </xf>
    <xf numFmtId="0" fontId="14" fillId="0" borderId="10" xfId="2" applyFont="1" applyBorder="1" applyAlignment="1">
      <alignment horizontal="center"/>
    </xf>
    <xf numFmtId="0" fontId="14" fillId="0" borderId="40" xfId="2" applyFont="1" applyBorder="1" applyAlignment="1">
      <alignment horizontal="center"/>
    </xf>
    <xf numFmtId="0" fontId="14" fillId="0" borderId="13" xfId="2" applyFont="1" applyFill="1" applyBorder="1" applyAlignment="1">
      <alignment horizontal="center" vertical="center"/>
    </xf>
    <xf numFmtId="0" fontId="14" fillId="0" borderId="1" xfId="2" applyFont="1" applyFill="1" applyBorder="1" applyAlignment="1">
      <alignment horizontal="center" vertical="center"/>
    </xf>
    <xf numFmtId="0" fontId="5" fillId="0" borderId="9" xfId="2" applyFont="1" applyBorder="1" applyAlignment="1">
      <alignment horizontal="center" vertical="center" wrapText="1"/>
    </xf>
    <xf numFmtId="0" fontId="5" fillId="0" borderId="40" xfId="2" applyFont="1" applyBorder="1" applyAlignment="1">
      <alignment horizontal="center" vertical="center" wrapText="1"/>
    </xf>
    <xf numFmtId="0" fontId="5" fillId="0" borderId="33"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34" xfId="2" applyFont="1" applyBorder="1" applyAlignment="1">
      <alignment horizontal="center" vertical="center" wrapText="1"/>
    </xf>
    <xf numFmtId="0" fontId="5" fillId="0" borderId="35"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23" xfId="2" applyFont="1" applyBorder="1" applyAlignment="1">
      <alignment horizontal="center" vertical="center" wrapText="1"/>
    </xf>
    <xf numFmtId="0" fontId="14" fillId="0" borderId="35" xfId="2" applyFont="1" applyFill="1" applyBorder="1" applyAlignment="1">
      <alignment horizontal="center" vertical="center"/>
    </xf>
    <xf numFmtId="0" fontId="14" fillId="0" borderId="33" xfId="2" applyFont="1" applyBorder="1" applyAlignment="1">
      <alignment horizontal="center" vertical="center" wrapText="1"/>
    </xf>
    <xf numFmtId="0" fontId="14" fillId="0" borderId="22"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23" xfId="2" applyFont="1" applyBorder="1" applyAlignment="1">
      <alignment horizontal="center" vertical="center" wrapText="1"/>
    </xf>
    <xf numFmtId="0" fontId="14" fillId="0" borderId="39" xfId="2" applyFont="1" applyBorder="1" applyAlignment="1">
      <alignment horizontal="center" vertical="center"/>
    </xf>
    <xf numFmtId="0" fontId="14" fillId="0" borderId="10" xfId="2" applyFont="1" applyBorder="1" applyAlignment="1">
      <alignment horizontal="center" vertical="center"/>
    </xf>
    <xf numFmtId="0" fontId="14" fillId="0" borderId="40" xfId="2" applyFont="1" applyBorder="1" applyAlignment="1">
      <alignment horizontal="center" vertical="center"/>
    </xf>
    <xf numFmtId="0" fontId="13" fillId="0" borderId="49" xfId="2" applyFont="1" applyFill="1" applyBorder="1" applyAlignment="1">
      <alignment horizontal="center" vertical="center" wrapText="1"/>
    </xf>
    <xf numFmtId="0" fontId="13" fillId="0" borderId="50" xfId="2" applyFont="1" applyFill="1" applyBorder="1" applyAlignment="1">
      <alignment horizontal="center" vertical="center" wrapText="1"/>
    </xf>
    <xf numFmtId="0" fontId="13" fillId="0" borderId="52" xfId="2" applyFont="1" applyFill="1" applyBorder="1" applyAlignment="1">
      <alignment horizontal="center" vertical="center" wrapText="1"/>
    </xf>
    <xf numFmtId="0" fontId="13" fillId="0" borderId="46" xfId="2" applyFont="1" applyFill="1" applyBorder="1" applyAlignment="1">
      <alignment horizontal="center" vertical="center" wrapText="1"/>
    </xf>
    <xf numFmtId="0" fontId="13" fillId="0" borderId="51" xfId="2" applyFont="1" applyFill="1" applyBorder="1" applyAlignment="1">
      <alignment horizontal="center" vertical="center" wrapText="1"/>
    </xf>
    <xf numFmtId="0" fontId="13" fillId="0" borderId="53" xfId="2" applyFont="1" applyFill="1" applyBorder="1" applyAlignment="1">
      <alignment horizontal="center" vertical="center" wrapText="1"/>
    </xf>
    <xf numFmtId="0" fontId="14" fillId="0" borderId="2" xfId="2" applyFont="1" applyFill="1" applyBorder="1" applyAlignment="1">
      <alignment horizontal="center" vertical="center"/>
    </xf>
    <xf numFmtId="0" fontId="3" fillId="0" borderId="3" xfId="2" applyBorder="1"/>
    <xf numFmtId="0" fontId="3" fillId="0" borderId="4" xfId="2" applyBorder="1"/>
    <xf numFmtId="0" fontId="3" fillId="0" borderId="47" xfId="2" applyBorder="1"/>
    <xf numFmtId="0" fontId="3" fillId="0" borderId="7" xfId="2" applyBorder="1"/>
    <xf numFmtId="0" fontId="3" fillId="0" borderId="16" xfId="2" applyBorder="1"/>
    <xf numFmtId="0" fontId="14" fillId="0" borderId="33" xfId="2" applyFont="1" applyFill="1" applyBorder="1" applyAlignment="1">
      <alignment horizontal="center" vertical="center"/>
    </xf>
    <xf numFmtId="0" fontId="14" fillId="0" borderId="11" xfId="2" applyFont="1" applyFill="1" applyBorder="1" applyAlignment="1">
      <alignment horizontal="center" vertical="center"/>
    </xf>
    <xf numFmtId="0" fontId="14" fillId="0" borderId="34" xfId="2" applyFont="1" applyFill="1" applyBorder="1" applyAlignment="1">
      <alignment horizontal="center" vertical="center"/>
    </xf>
  </cellXfs>
  <cellStyles count="6">
    <cellStyle name="Köprü" xfId="5" builtinId="8"/>
    <cellStyle name="Normal" xfId="0" builtinId="0"/>
    <cellStyle name="Normal 2" xfId="1"/>
    <cellStyle name="Normal 3" xfId="2"/>
    <cellStyle name="Normal 4" xfId="4"/>
    <cellStyle name="Virgül"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ydes_\g\DUZENLI%20VERI%20VE%20BILGILER\EL%20VER&#304;LER&#304;\HS%2019%20Kas&#305;m%2007\09%20A&#287;ustos\Documents%20and%20Settings\meltem\Local%20Settings\Temporary%20Internet%20Files\Content.IE5\07QNU1I7\odemelerdenge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_\g\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ercan.inan@icisleri.gov.tr"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ercan.inan@icisleri.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zoomScaleNormal="100" workbookViewId="0">
      <selection activeCell="C14" sqref="C14"/>
    </sheetView>
  </sheetViews>
  <sheetFormatPr defaultColWidth="7.7109375" defaultRowHeight="15.75"/>
  <cols>
    <col min="1" max="1" width="26.42578125" style="284" customWidth="1"/>
    <col min="2" max="2" width="20.85546875" style="284" customWidth="1"/>
    <col min="3" max="3" width="18.5703125" style="285" customWidth="1"/>
    <col min="4" max="4" width="7.7109375" style="287"/>
    <col min="5" max="5" width="14.140625" style="286" customWidth="1"/>
    <col min="6" max="6" width="14.42578125" style="287" customWidth="1"/>
    <col min="7" max="9" width="7.7109375" style="287" customWidth="1"/>
    <col min="10" max="10" width="12.42578125" style="287" customWidth="1"/>
    <col min="11" max="12" width="7.7109375" style="287"/>
    <col min="13" max="13" width="11.42578125" style="287" bestFit="1" customWidth="1"/>
    <col min="14" max="16384" width="7.7109375" style="287"/>
  </cols>
  <sheetData>
    <row r="1" spans="1:17" ht="15.75" customHeight="1">
      <c r="A1" s="464" t="s">
        <v>209</v>
      </c>
      <c r="B1" s="464"/>
      <c r="C1" s="464"/>
      <c r="F1" s="305"/>
      <c r="G1" s="305"/>
      <c r="H1" s="305"/>
      <c r="I1" s="305"/>
      <c r="J1" s="305"/>
      <c r="K1" s="305"/>
      <c r="L1" s="305"/>
      <c r="M1" s="305"/>
      <c r="N1" s="305"/>
      <c r="O1" s="305"/>
      <c r="P1" s="305"/>
      <c r="Q1" s="305"/>
    </row>
    <row r="2" spans="1:17" ht="15.75" customHeight="1">
      <c r="A2" s="464"/>
      <c r="B2" s="464"/>
      <c r="C2" s="464"/>
      <c r="F2" s="305"/>
      <c r="G2" s="305"/>
      <c r="H2" s="305"/>
      <c r="I2" s="305"/>
      <c r="J2" s="305"/>
      <c r="K2" s="305"/>
      <c r="L2" s="305"/>
      <c r="M2" s="305"/>
      <c r="N2" s="305"/>
      <c r="O2" s="305"/>
      <c r="P2" s="305"/>
      <c r="Q2" s="305"/>
    </row>
    <row r="3" spans="1:17" ht="66" customHeight="1">
      <c r="A3" s="465"/>
      <c r="B3" s="465"/>
      <c r="C3" s="465"/>
      <c r="F3" s="305"/>
      <c r="G3" s="305"/>
      <c r="H3" s="305"/>
      <c r="I3" s="305"/>
      <c r="J3" s="305"/>
      <c r="K3" s="305"/>
      <c r="L3" s="305"/>
      <c r="M3" s="305"/>
      <c r="N3" s="305"/>
      <c r="O3" s="305"/>
      <c r="P3" s="305"/>
      <c r="Q3" s="305"/>
    </row>
    <row r="4" spans="1:17" ht="15.75" customHeight="1">
      <c r="A4" s="462" t="s">
        <v>0</v>
      </c>
      <c r="B4" s="463" t="s">
        <v>1</v>
      </c>
      <c r="C4" s="466" t="s">
        <v>198</v>
      </c>
      <c r="E4" s="285"/>
      <c r="F4" s="305"/>
      <c r="G4" s="305"/>
      <c r="H4" s="305"/>
      <c r="I4" s="305"/>
      <c r="J4" s="305"/>
      <c r="K4" s="305"/>
      <c r="L4" s="305"/>
      <c r="M4" s="305"/>
      <c r="N4" s="305"/>
      <c r="O4" s="305"/>
      <c r="P4" s="305"/>
      <c r="Q4" s="305"/>
    </row>
    <row r="5" spans="1:17" ht="31.5" customHeight="1">
      <c r="A5" s="462"/>
      <c r="B5" s="463"/>
      <c r="C5" s="467"/>
      <c r="E5" s="288"/>
      <c r="F5" s="306"/>
      <c r="G5" s="302"/>
      <c r="H5" s="302"/>
      <c r="I5" s="302"/>
      <c r="J5" s="302"/>
      <c r="K5" s="302"/>
      <c r="L5" s="302"/>
      <c r="M5" s="302"/>
      <c r="N5" s="302"/>
      <c r="O5" s="302"/>
      <c r="P5" s="302"/>
      <c r="Q5" s="302"/>
    </row>
    <row r="6" spans="1:17">
      <c r="A6" s="294" t="s">
        <v>4</v>
      </c>
      <c r="B6" s="295" t="s">
        <v>155</v>
      </c>
      <c r="C6" s="296">
        <v>309844425</v>
      </c>
      <c r="G6" s="286"/>
      <c r="H6" s="289"/>
      <c r="J6" s="293"/>
      <c r="K6" s="293"/>
    </row>
    <row r="7" spans="1:17">
      <c r="A7" s="290" t="s">
        <v>4</v>
      </c>
      <c r="B7" s="291" t="s">
        <v>3</v>
      </c>
      <c r="C7" s="292">
        <v>49623009</v>
      </c>
      <c r="F7" s="286"/>
      <c r="H7" s="289"/>
      <c r="J7" s="293"/>
      <c r="K7" s="293"/>
    </row>
    <row r="8" spans="1:17">
      <c r="A8" s="290" t="s">
        <v>4</v>
      </c>
      <c r="B8" s="291" t="s">
        <v>5</v>
      </c>
      <c r="C8" s="292">
        <v>34234797</v>
      </c>
      <c r="F8" s="286"/>
      <c r="H8" s="289"/>
      <c r="J8" s="293"/>
      <c r="K8" s="293"/>
    </row>
    <row r="9" spans="1:17">
      <c r="A9" s="290" t="s">
        <v>4</v>
      </c>
      <c r="B9" s="291" t="s">
        <v>190</v>
      </c>
      <c r="C9" s="292">
        <v>49371788</v>
      </c>
      <c r="F9" s="286"/>
      <c r="H9" s="289"/>
      <c r="J9" s="293"/>
      <c r="K9" s="293"/>
    </row>
    <row r="10" spans="1:17">
      <c r="A10" s="290" t="s">
        <v>4</v>
      </c>
      <c r="B10" s="291" t="s">
        <v>6</v>
      </c>
      <c r="C10" s="292">
        <v>31936190</v>
      </c>
      <c r="F10" s="286"/>
      <c r="H10" s="289"/>
      <c r="J10" s="293"/>
      <c r="K10" s="293"/>
    </row>
    <row r="11" spans="1:17">
      <c r="A11" s="290" t="s">
        <v>4</v>
      </c>
      <c r="B11" s="291" t="s">
        <v>7</v>
      </c>
      <c r="C11" s="292">
        <v>25764946</v>
      </c>
      <c r="F11" s="286"/>
      <c r="H11" s="289"/>
      <c r="J11" s="293"/>
      <c r="K11" s="293"/>
    </row>
    <row r="12" spans="1:17">
      <c r="A12" s="290" t="s">
        <v>4</v>
      </c>
      <c r="B12" s="291" t="s">
        <v>8</v>
      </c>
      <c r="C12" s="292">
        <v>62660541</v>
      </c>
      <c r="F12" s="286"/>
      <c r="H12" s="289"/>
      <c r="J12" s="293"/>
      <c r="K12" s="293"/>
    </row>
    <row r="13" spans="1:17">
      <c r="A13" s="290" t="s">
        <v>4</v>
      </c>
      <c r="B13" s="291" t="s">
        <v>9</v>
      </c>
      <c r="C13" s="292">
        <v>20420127</v>
      </c>
      <c r="F13" s="286"/>
      <c r="H13" s="289"/>
      <c r="J13" s="293"/>
      <c r="K13" s="293"/>
    </row>
    <row r="14" spans="1:17">
      <c r="A14" s="290" t="s">
        <v>4</v>
      </c>
      <c r="B14" s="291" t="s">
        <v>10</v>
      </c>
      <c r="C14" s="292">
        <v>35833027</v>
      </c>
      <c r="F14" s="286"/>
      <c r="H14" s="289"/>
      <c r="J14" s="293"/>
      <c r="K14" s="293"/>
    </row>
    <row r="15" spans="1:17">
      <c r="A15" s="299"/>
      <c r="B15" s="300"/>
      <c r="C15" s="301"/>
      <c r="D15" s="302"/>
    </row>
    <row r="16" spans="1:17">
      <c r="A16" s="299"/>
      <c r="B16" s="300"/>
      <c r="C16" s="301"/>
      <c r="D16" s="302"/>
      <c r="E16" s="303"/>
      <c r="F16" s="302"/>
      <c r="G16" s="302"/>
    </row>
    <row r="17" spans="1:7" s="297" customFormat="1">
      <c r="A17" s="299"/>
      <c r="B17" s="300"/>
      <c r="C17" s="301"/>
      <c r="D17" s="298"/>
      <c r="E17" s="303"/>
      <c r="F17" s="302"/>
      <c r="G17" s="298"/>
    </row>
    <row r="18" spans="1:7">
      <c r="A18" s="299"/>
      <c r="B18" s="300"/>
      <c r="C18" s="301"/>
      <c r="D18" s="302"/>
      <c r="E18" s="303"/>
      <c r="F18" s="302"/>
      <c r="G18" s="302"/>
    </row>
    <row r="19" spans="1:7">
      <c r="A19" s="299"/>
      <c r="B19" s="300"/>
      <c r="C19" s="301"/>
      <c r="D19" s="302"/>
      <c r="E19" s="303"/>
      <c r="F19" s="302"/>
      <c r="G19" s="302"/>
    </row>
    <row r="20" spans="1:7">
      <c r="A20" s="299"/>
      <c r="B20" s="300"/>
      <c r="C20" s="301"/>
      <c r="D20" s="302"/>
      <c r="E20" s="303"/>
      <c r="F20" s="302"/>
      <c r="G20" s="302"/>
    </row>
    <row r="21" spans="1:7">
      <c r="A21" s="299"/>
      <c r="B21" s="300"/>
      <c r="C21" s="301"/>
      <c r="D21" s="302"/>
      <c r="E21" s="303"/>
      <c r="F21" s="302"/>
      <c r="G21" s="302"/>
    </row>
    <row r="22" spans="1:7">
      <c r="A22" s="299"/>
      <c r="B22" s="300"/>
      <c r="C22" s="301"/>
      <c r="D22" s="302"/>
      <c r="E22" s="303"/>
      <c r="F22" s="302"/>
      <c r="G22" s="302"/>
    </row>
    <row r="23" spans="1:7">
      <c r="A23" s="299"/>
      <c r="B23" s="300"/>
      <c r="C23" s="301"/>
      <c r="D23" s="302"/>
      <c r="E23" s="303"/>
      <c r="F23" s="302"/>
      <c r="G23" s="302"/>
    </row>
    <row r="24" spans="1:7">
      <c r="A24" s="299"/>
      <c r="B24" s="300"/>
      <c r="C24" s="301"/>
      <c r="D24" s="302"/>
      <c r="E24" s="303"/>
      <c r="F24" s="302"/>
      <c r="G24" s="302"/>
    </row>
    <row r="25" spans="1:7">
      <c r="A25" s="299"/>
      <c r="B25" s="300"/>
      <c r="C25" s="301"/>
      <c r="D25" s="302"/>
      <c r="E25" s="303"/>
      <c r="F25" s="302"/>
      <c r="G25" s="302"/>
    </row>
    <row r="26" spans="1:7" s="297" customFormat="1">
      <c r="A26" s="299"/>
      <c r="B26" s="300"/>
      <c r="C26" s="301"/>
      <c r="D26" s="298"/>
      <c r="E26" s="303"/>
      <c r="F26" s="302"/>
      <c r="G26" s="298"/>
    </row>
    <row r="27" spans="1:7">
      <c r="A27" s="299"/>
      <c r="B27" s="300"/>
      <c r="C27" s="301"/>
      <c r="D27" s="302"/>
      <c r="E27" s="303"/>
      <c r="F27" s="302"/>
      <c r="G27" s="302"/>
    </row>
    <row r="28" spans="1:7">
      <c r="A28" s="299"/>
      <c r="B28" s="300"/>
      <c r="C28" s="301"/>
      <c r="D28" s="302"/>
      <c r="E28" s="303"/>
      <c r="F28" s="302"/>
      <c r="G28" s="302"/>
    </row>
    <row r="29" spans="1:7">
      <c r="A29" s="299"/>
      <c r="B29" s="300"/>
      <c r="C29" s="301"/>
      <c r="D29" s="302"/>
      <c r="E29" s="303"/>
      <c r="F29" s="302"/>
      <c r="G29" s="302"/>
    </row>
    <row r="30" spans="1:7">
      <c r="A30" s="299"/>
      <c r="B30" s="300"/>
      <c r="C30" s="301"/>
      <c r="D30" s="302"/>
      <c r="E30" s="303"/>
      <c r="F30" s="302"/>
      <c r="G30" s="302"/>
    </row>
    <row r="31" spans="1:7">
      <c r="A31" s="299"/>
      <c r="B31" s="300"/>
      <c r="C31" s="301"/>
      <c r="D31" s="302"/>
      <c r="E31" s="303"/>
      <c r="F31" s="302"/>
      <c r="G31" s="302"/>
    </row>
    <row r="32" spans="1:7">
      <c r="A32" s="299"/>
      <c r="B32" s="300"/>
      <c r="C32" s="301"/>
      <c r="D32" s="302"/>
      <c r="E32" s="303"/>
      <c r="F32" s="302"/>
      <c r="G32" s="302"/>
    </row>
    <row r="33" spans="1:7" s="297" customFormat="1">
      <c r="A33" s="299"/>
      <c r="B33" s="300"/>
      <c r="C33" s="301"/>
      <c r="D33" s="298"/>
      <c r="E33" s="303"/>
      <c r="F33" s="302"/>
      <c r="G33" s="298"/>
    </row>
    <row r="34" spans="1:7">
      <c r="A34" s="299"/>
      <c r="B34" s="300"/>
      <c r="C34" s="301"/>
      <c r="D34" s="302"/>
      <c r="E34" s="303"/>
      <c r="F34" s="302"/>
      <c r="G34" s="302"/>
    </row>
    <row r="35" spans="1:7">
      <c r="A35" s="299"/>
      <c r="B35" s="300"/>
      <c r="C35" s="301"/>
      <c r="D35" s="302"/>
      <c r="E35" s="303"/>
      <c r="F35" s="302"/>
      <c r="G35" s="302"/>
    </row>
    <row r="36" spans="1:7">
      <c r="A36" s="299"/>
      <c r="B36" s="300"/>
      <c r="C36" s="301"/>
      <c r="D36" s="302"/>
      <c r="E36" s="303"/>
      <c r="F36" s="302"/>
      <c r="G36" s="302"/>
    </row>
    <row r="37" spans="1:7">
      <c r="A37" s="299"/>
      <c r="B37" s="300"/>
      <c r="C37" s="301"/>
      <c r="D37" s="302"/>
      <c r="E37" s="303"/>
      <c r="F37" s="302"/>
      <c r="G37" s="302"/>
    </row>
    <row r="38" spans="1:7">
      <c r="A38" s="299"/>
      <c r="B38" s="300"/>
      <c r="C38" s="301"/>
      <c r="D38" s="302"/>
      <c r="E38" s="303"/>
      <c r="F38" s="302"/>
      <c r="G38" s="302"/>
    </row>
    <row r="39" spans="1:7">
      <c r="A39" s="299"/>
      <c r="B39" s="300"/>
      <c r="C39" s="301"/>
      <c r="D39" s="302"/>
      <c r="E39" s="303"/>
      <c r="F39" s="302"/>
      <c r="G39" s="302"/>
    </row>
    <row r="40" spans="1:7">
      <c r="A40" s="299"/>
      <c r="B40" s="300"/>
      <c r="C40" s="301"/>
      <c r="D40" s="302"/>
      <c r="E40" s="303"/>
      <c r="F40" s="302"/>
      <c r="G40" s="302"/>
    </row>
    <row r="41" spans="1:7">
      <c r="A41" s="299"/>
      <c r="B41" s="300"/>
      <c r="C41" s="301"/>
      <c r="D41" s="302"/>
      <c r="E41" s="303"/>
      <c r="F41" s="302"/>
      <c r="G41" s="302"/>
    </row>
    <row r="42" spans="1:7">
      <c r="A42" s="299"/>
      <c r="B42" s="300"/>
      <c r="C42" s="301"/>
      <c r="D42" s="302"/>
      <c r="E42" s="303"/>
      <c r="F42" s="302"/>
      <c r="G42" s="302"/>
    </row>
    <row r="43" spans="1:7">
      <c r="A43" s="299"/>
      <c r="B43" s="300"/>
      <c r="C43" s="301"/>
      <c r="D43" s="302"/>
      <c r="E43" s="303"/>
      <c r="F43" s="302"/>
      <c r="G43" s="302"/>
    </row>
    <row r="44" spans="1:7">
      <c r="A44" s="299"/>
      <c r="B44" s="300"/>
      <c r="C44" s="301"/>
      <c r="D44" s="302"/>
      <c r="E44" s="303"/>
      <c r="F44" s="302"/>
      <c r="G44" s="302"/>
    </row>
    <row r="45" spans="1:7">
      <c r="A45" s="299"/>
      <c r="B45" s="300"/>
      <c r="C45" s="301"/>
      <c r="D45" s="302"/>
      <c r="E45" s="303"/>
      <c r="F45" s="302"/>
      <c r="G45" s="302"/>
    </row>
    <row r="46" spans="1:7">
      <c r="A46" s="299"/>
      <c r="B46" s="300"/>
      <c r="C46" s="301"/>
      <c r="D46" s="302"/>
      <c r="E46" s="303"/>
      <c r="F46" s="302"/>
      <c r="G46" s="302"/>
    </row>
    <row r="47" spans="1:7">
      <c r="A47" s="299"/>
      <c r="B47" s="300"/>
      <c r="C47" s="301"/>
      <c r="D47" s="302"/>
      <c r="E47" s="303"/>
      <c r="F47" s="302"/>
      <c r="G47" s="302"/>
    </row>
    <row r="48" spans="1:7">
      <c r="A48" s="299"/>
      <c r="B48" s="300"/>
      <c r="C48" s="301"/>
      <c r="D48" s="302"/>
      <c r="E48" s="303"/>
      <c r="F48" s="302"/>
      <c r="G48" s="302"/>
    </row>
    <row r="49" spans="1:7">
      <c r="A49" s="299"/>
      <c r="B49" s="300"/>
      <c r="C49" s="301"/>
      <c r="D49" s="302"/>
      <c r="E49" s="303"/>
      <c r="F49" s="302"/>
      <c r="G49" s="302"/>
    </row>
    <row r="50" spans="1:7">
      <c r="A50" s="299"/>
      <c r="B50" s="300"/>
      <c r="C50" s="301"/>
      <c r="D50" s="302"/>
      <c r="E50" s="303"/>
      <c r="F50" s="302"/>
      <c r="G50" s="302"/>
    </row>
    <row r="51" spans="1:7">
      <c r="A51" s="299"/>
      <c r="B51" s="300"/>
      <c r="C51" s="301"/>
      <c r="D51" s="302"/>
      <c r="E51" s="303"/>
      <c r="F51" s="302"/>
      <c r="G51" s="302"/>
    </row>
    <row r="52" spans="1:7">
      <c r="A52" s="299"/>
      <c r="B52" s="300"/>
      <c r="C52" s="301"/>
      <c r="D52" s="302"/>
      <c r="E52" s="303"/>
      <c r="F52" s="302"/>
      <c r="G52" s="302"/>
    </row>
    <row r="53" spans="1:7">
      <c r="A53" s="299"/>
      <c r="B53" s="300"/>
      <c r="C53" s="301"/>
      <c r="D53" s="302"/>
      <c r="E53" s="303"/>
      <c r="F53" s="302"/>
      <c r="G53" s="302"/>
    </row>
    <row r="54" spans="1:7">
      <c r="A54" s="299"/>
      <c r="B54" s="300"/>
      <c r="C54" s="301"/>
      <c r="D54" s="302"/>
      <c r="E54" s="303"/>
      <c r="F54" s="302"/>
      <c r="G54" s="302"/>
    </row>
    <row r="55" spans="1:7" s="297" customFormat="1">
      <c r="A55" s="299"/>
      <c r="B55" s="300"/>
      <c r="C55" s="301"/>
      <c r="D55" s="298"/>
      <c r="E55" s="303"/>
      <c r="F55" s="302"/>
      <c r="G55" s="298"/>
    </row>
    <row r="56" spans="1:7">
      <c r="A56" s="299"/>
      <c r="B56" s="300"/>
      <c r="C56" s="301"/>
      <c r="D56" s="302"/>
      <c r="E56" s="303"/>
      <c r="F56" s="302"/>
      <c r="G56" s="302"/>
    </row>
    <row r="57" spans="1:7">
      <c r="A57" s="299"/>
      <c r="B57" s="300"/>
      <c r="C57" s="301"/>
      <c r="D57" s="302"/>
      <c r="E57" s="303"/>
      <c r="F57" s="302"/>
      <c r="G57" s="302"/>
    </row>
    <row r="58" spans="1:7">
      <c r="A58" s="299"/>
      <c r="B58" s="300"/>
      <c r="C58" s="301"/>
      <c r="D58" s="302"/>
      <c r="E58" s="303"/>
      <c r="F58" s="302"/>
      <c r="G58" s="302"/>
    </row>
    <row r="59" spans="1:7">
      <c r="A59" s="299"/>
      <c r="B59" s="300"/>
      <c r="C59" s="301"/>
      <c r="D59" s="302"/>
      <c r="E59" s="303"/>
      <c r="F59" s="302"/>
      <c r="G59" s="302"/>
    </row>
    <row r="60" spans="1:7">
      <c r="A60" s="299"/>
      <c r="B60" s="300"/>
      <c r="C60" s="301"/>
      <c r="D60" s="302"/>
      <c r="E60" s="303"/>
      <c r="F60" s="302"/>
      <c r="G60" s="302"/>
    </row>
    <row r="61" spans="1:7">
      <c r="A61" s="299"/>
      <c r="B61" s="300"/>
      <c r="C61" s="301"/>
      <c r="D61" s="302"/>
      <c r="E61" s="303"/>
      <c r="F61" s="302"/>
      <c r="G61" s="302"/>
    </row>
    <row r="62" spans="1:7">
      <c r="A62" s="299"/>
      <c r="B62" s="300"/>
      <c r="C62" s="301"/>
      <c r="D62" s="302"/>
      <c r="E62" s="303"/>
      <c r="F62" s="302"/>
      <c r="G62" s="302"/>
    </row>
    <row r="63" spans="1:7">
      <c r="A63" s="299"/>
      <c r="B63" s="300"/>
      <c r="C63" s="301"/>
      <c r="D63" s="302"/>
      <c r="E63" s="303"/>
      <c r="F63" s="302"/>
      <c r="G63" s="302"/>
    </row>
    <row r="64" spans="1:7" s="297" customFormat="1">
      <c r="A64" s="299"/>
      <c r="B64" s="300"/>
      <c r="C64" s="301"/>
      <c r="D64" s="298"/>
      <c r="E64" s="303"/>
      <c r="F64" s="302"/>
      <c r="G64" s="298"/>
    </row>
  </sheetData>
  <mergeCells count="4">
    <mergeCell ref="A4:A5"/>
    <mergeCell ref="B4:B5"/>
    <mergeCell ref="A1:C3"/>
    <mergeCell ref="C4:C5"/>
  </mergeCells>
  <printOptions horizontalCentered="1"/>
  <pageMargins left="0.70866141732283472" right="0.70866141732283472" top="0.74803149606299213" bottom="0.74803149606299213" header="0.31496062992125984" footer="0.31496062992125984"/>
  <pageSetup paperSize="9" fitToHeight="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showGridLines="0" topLeftCell="A4" zoomScaleNormal="100" zoomScaleSheetLayoutView="90" workbookViewId="0">
      <selection activeCell="D34" sqref="D34"/>
    </sheetView>
  </sheetViews>
  <sheetFormatPr defaultColWidth="9.140625" defaultRowHeight="12.75"/>
  <cols>
    <col min="1" max="1" width="4.28515625" style="1" customWidth="1"/>
    <col min="2" max="2" width="4.5703125" style="1" customWidth="1"/>
    <col min="3" max="3" width="9" style="1" customWidth="1"/>
    <col min="4" max="4" width="21.85546875" style="1" customWidth="1"/>
    <col min="5" max="5" width="15.140625" style="1" customWidth="1"/>
    <col min="6" max="6" width="21.7109375" style="1" customWidth="1"/>
    <col min="7" max="7" width="13.85546875" style="1" customWidth="1"/>
    <col min="8" max="8" width="12.7109375" style="1" customWidth="1"/>
    <col min="9" max="9" width="13.42578125" style="1" customWidth="1"/>
    <col min="10" max="10" width="14.28515625" style="1" customWidth="1"/>
    <col min="11" max="16384" width="9.140625" style="1"/>
  </cols>
  <sheetData>
    <row r="1" spans="2:10" ht="13.5" thickBot="1"/>
    <row r="2" spans="2:10" s="6" customFormat="1" ht="24" customHeight="1">
      <c r="B2" s="2"/>
      <c r="C2" s="3" t="s">
        <v>182</v>
      </c>
      <c r="D2" s="4"/>
      <c r="E2" s="4"/>
      <c r="F2" s="4"/>
      <c r="G2" s="4"/>
      <c r="H2" s="4"/>
      <c r="I2" s="4"/>
      <c r="J2" s="5"/>
    </row>
    <row r="3" spans="2:10" ht="9.75" customHeight="1">
      <c r="B3" s="7"/>
      <c r="C3" s="482" t="s">
        <v>204</v>
      </c>
      <c r="D3" s="482"/>
      <c r="E3" s="482"/>
      <c r="F3" s="482"/>
      <c r="G3" s="482"/>
      <c r="H3" s="482"/>
      <c r="I3" s="19"/>
      <c r="J3" s="8"/>
    </row>
    <row r="4" spans="2:10">
      <c r="B4" s="7"/>
      <c r="C4" s="482"/>
      <c r="D4" s="482"/>
      <c r="E4" s="482"/>
      <c r="F4" s="482"/>
      <c r="G4" s="482"/>
      <c r="H4" s="482"/>
      <c r="I4" s="19"/>
      <c r="J4" s="8"/>
    </row>
    <row r="5" spans="2:10">
      <c r="B5" s="7"/>
      <c r="C5" s="482"/>
      <c r="D5" s="482"/>
      <c r="E5" s="482"/>
      <c r="F5" s="482"/>
      <c r="G5" s="482"/>
      <c r="H5" s="482"/>
      <c r="I5" s="19"/>
      <c r="J5" s="8"/>
    </row>
    <row r="6" spans="2:10" ht="18" customHeight="1">
      <c r="B6" s="7"/>
      <c r="C6" s="482"/>
      <c r="D6" s="482"/>
      <c r="E6" s="482"/>
      <c r="F6" s="482"/>
      <c r="G6" s="482"/>
      <c r="H6" s="482"/>
      <c r="I6" s="19"/>
      <c r="J6" s="8"/>
    </row>
    <row r="7" spans="2:10" ht="17.25" customHeight="1">
      <c r="B7" s="7"/>
      <c r="C7" s="9"/>
      <c r="D7" s="9"/>
      <c r="E7" s="9"/>
      <c r="F7" s="9"/>
      <c r="G7" s="9"/>
      <c r="H7" s="9"/>
      <c r="I7" s="19"/>
      <c r="J7" s="8"/>
    </row>
    <row r="8" spans="2:10" s="12" customFormat="1" ht="15">
      <c r="B8" s="10"/>
      <c r="C8" s="11" t="s">
        <v>0</v>
      </c>
      <c r="D8" s="13" t="s">
        <v>4</v>
      </c>
      <c r="E8" s="11"/>
      <c r="F8" s="11"/>
      <c r="G8" s="165" t="s">
        <v>65</v>
      </c>
      <c r="H8" s="165"/>
      <c r="I8" s="165"/>
      <c r="J8" s="15"/>
    </row>
    <row r="9" spans="2:10" s="12" customFormat="1" ht="15">
      <c r="B9" s="10"/>
      <c r="C9" s="11"/>
      <c r="D9" s="11"/>
      <c r="E9" s="11"/>
      <c r="F9" s="11"/>
      <c r="G9" s="166"/>
      <c r="H9" s="166"/>
      <c r="I9" s="166"/>
      <c r="J9" s="15"/>
    </row>
    <row r="10" spans="2:10" s="12" customFormat="1" ht="15">
      <c r="B10" s="10"/>
      <c r="C10" s="11"/>
      <c r="D10" s="11"/>
      <c r="E10" s="11"/>
      <c r="F10" s="11"/>
      <c r="G10" s="166" t="s">
        <v>66</v>
      </c>
      <c r="H10" s="165" t="s">
        <v>439</v>
      </c>
      <c r="I10" s="166"/>
      <c r="J10" s="15"/>
    </row>
    <row r="11" spans="2:10" s="12" customFormat="1" ht="15">
      <c r="B11" s="10"/>
      <c r="C11" s="11"/>
      <c r="D11" s="11"/>
      <c r="E11" s="11"/>
      <c r="F11" s="11"/>
      <c r="G11" s="166" t="s">
        <v>67</v>
      </c>
      <c r="H11" s="165">
        <v>5443177778</v>
      </c>
      <c r="I11" s="166"/>
      <c r="J11" s="15"/>
    </row>
    <row r="12" spans="2:10" s="12" customFormat="1" ht="15">
      <c r="B12" s="10"/>
      <c r="C12" s="11"/>
      <c r="D12" s="11"/>
      <c r="E12" s="11"/>
      <c r="F12" s="11"/>
      <c r="G12" s="166" t="s">
        <v>68</v>
      </c>
      <c r="H12" s="167"/>
      <c r="I12" s="166"/>
      <c r="J12" s="15"/>
    </row>
    <row r="13" spans="2:10" s="12" customFormat="1" ht="15">
      <c r="B13" s="10"/>
      <c r="C13" s="11"/>
      <c r="D13" s="11"/>
      <c r="E13" s="11"/>
      <c r="F13" s="11"/>
      <c r="G13" s="166" t="s">
        <v>69</v>
      </c>
      <c r="H13" s="431" t="s">
        <v>440</v>
      </c>
      <c r="I13" s="166"/>
      <c r="J13" s="15"/>
    </row>
    <row r="14" spans="2:10" s="12" customFormat="1">
      <c r="B14" s="10"/>
      <c r="C14" s="11"/>
      <c r="D14" s="11"/>
      <c r="E14" s="11"/>
      <c r="F14" s="11"/>
      <c r="G14" s="14"/>
      <c r="H14" s="11"/>
      <c r="I14" s="11"/>
      <c r="J14" s="15"/>
    </row>
    <row r="15" spans="2:10" ht="19.5" customHeight="1" thickBot="1">
      <c r="B15" s="7"/>
      <c r="C15" s="19"/>
      <c r="D15" s="19"/>
      <c r="E15" s="19"/>
      <c r="F15" s="19"/>
      <c r="G15" s="19"/>
      <c r="H15" s="19"/>
      <c r="I15" s="19"/>
      <c r="J15" s="8"/>
    </row>
    <row r="16" spans="2:10" ht="9" customHeight="1">
      <c r="B16" s="7"/>
      <c r="C16" s="20"/>
      <c r="D16" s="22"/>
      <c r="E16" s="22"/>
      <c r="F16" s="22"/>
      <c r="G16" s="22"/>
      <c r="H16" s="22"/>
      <c r="I16" s="22"/>
      <c r="J16" s="23"/>
    </row>
    <row r="17" spans="2:12" s="19" customFormat="1">
      <c r="B17" s="7"/>
      <c r="C17" s="10" t="s">
        <v>70</v>
      </c>
      <c r="J17" s="8"/>
    </row>
    <row r="18" spans="2:12" ht="4.1500000000000004" customHeight="1">
      <c r="B18" s="7"/>
      <c r="C18" s="7"/>
      <c r="D18" s="11"/>
      <c r="E18" s="19"/>
      <c r="F18" s="19"/>
      <c r="G18" s="19"/>
      <c r="H18" s="168"/>
      <c r="I18" s="168"/>
      <c r="J18" s="169"/>
    </row>
    <row r="19" spans="2:12" ht="15" customHeight="1">
      <c r="B19" s="7"/>
      <c r="C19" s="573" t="s">
        <v>71</v>
      </c>
      <c r="D19" s="480" t="s">
        <v>20</v>
      </c>
      <c r="E19" s="574"/>
      <c r="F19" s="481"/>
      <c r="G19" s="475" t="s">
        <v>72</v>
      </c>
      <c r="H19" s="475" t="s">
        <v>73</v>
      </c>
      <c r="I19" s="475" t="s">
        <v>74</v>
      </c>
      <c r="J19" s="566" t="s">
        <v>75</v>
      </c>
      <c r="K19" s="19"/>
      <c r="L19" s="19"/>
    </row>
    <row r="20" spans="2:12" ht="31.5" customHeight="1">
      <c r="B20" s="7"/>
      <c r="C20" s="573"/>
      <c r="D20" s="170" t="s">
        <v>76</v>
      </c>
      <c r="E20" s="62" t="s">
        <v>24</v>
      </c>
      <c r="F20" s="25" t="s">
        <v>25</v>
      </c>
      <c r="G20" s="475"/>
      <c r="H20" s="475"/>
      <c r="I20" s="475"/>
      <c r="J20" s="566"/>
      <c r="K20" s="19"/>
      <c r="L20" s="19"/>
    </row>
    <row r="21" spans="2:12" ht="21" customHeight="1">
      <c r="B21" s="7"/>
      <c r="C21" s="171"/>
      <c r="D21" s="172"/>
      <c r="E21" s="27"/>
      <c r="F21" s="27"/>
      <c r="G21" s="27"/>
      <c r="H21" s="27"/>
      <c r="I21" s="27"/>
      <c r="J21" s="163"/>
      <c r="K21" s="19"/>
      <c r="L21" s="19"/>
    </row>
    <row r="22" spans="2:12" ht="21" customHeight="1">
      <c r="B22" s="7"/>
      <c r="C22" s="171"/>
      <c r="D22" s="172"/>
      <c r="E22" s="27"/>
      <c r="F22" s="27"/>
      <c r="G22" s="27"/>
      <c r="H22" s="27"/>
      <c r="I22" s="27"/>
      <c r="J22" s="163"/>
      <c r="K22" s="19"/>
      <c r="L22" s="19"/>
    </row>
    <row r="23" spans="2:12" ht="21" customHeight="1">
      <c r="B23" s="7"/>
      <c r="C23" s="171"/>
      <c r="D23" s="172"/>
      <c r="E23" s="27"/>
      <c r="F23" s="27"/>
      <c r="G23" s="27"/>
      <c r="H23" s="27"/>
      <c r="I23" s="27"/>
      <c r="J23" s="163"/>
      <c r="K23" s="19"/>
      <c r="L23" s="19"/>
    </row>
    <row r="24" spans="2:12" ht="21" customHeight="1">
      <c r="B24" s="7"/>
      <c r="C24" s="171"/>
      <c r="D24" s="172"/>
      <c r="E24" s="27"/>
      <c r="F24" s="27"/>
      <c r="G24" s="27"/>
      <c r="H24" s="27"/>
      <c r="I24" s="27"/>
      <c r="J24" s="163"/>
      <c r="K24" s="19"/>
      <c r="L24" s="19"/>
    </row>
    <row r="25" spans="2:12" ht="21" customHeight="1">
      <c r="B25" s="7"/>
      <c r="C25" s="171"/>
      <c r="D25" s="172"/>
      <c r="E25" s="27"/>
      <c r="F25" s="27"/>
      <c r="G25" s="27"/>
      <c r="H25" s="27"/>
      <c r="I25" s="27"/>
      <c r="J25" s="163"/>
      <c r="K25" s="19"/>
      <c r="L25" s="19"/>
    </row>
    <row r="26" spans="2:12" ht="21" customHeight="1">
      <c r="B26" s="7"/>
      <c r="C26" s="171"/>
      <c r="D26" s="172"/>
      <c r="E26" s="27"/>
      <c r="F26" s="27"/>
      <c r="G26" s="27"/>
      <c r="H26" s="27"/>
      <c r="I26" s="27"/>
      <c r="J26" s="163"/>
      <c r="K26" s="19"/>
      <c r="L26" s="19"/>
    </row>
    <row r="27" spans="2:12" ht="21" customHeight="1">
      <c r="B27" s="7"/>
      <c r="C27" s="171"/>
      <c r="D27" s="172"/>
      <c r="E27" s="27"/>
      <c r="F27" s="27"/>
      <c r="G27" s="27"/>
      <c r="H27" s="27"/>
      <c r="I27" s="27"/>
      <c r="J27" s="163"/>
      <c r="K27" s="19"/>
      <c r="L27" s="19"/>
    </row>
    <row r="28" spans="2:12" ht="21" customHeight="1">
      <c r="B28" s="7"/>
      <c r="C28" s="171"/>
      <c r="D28" s="172"/>
      <c r="E28" s="27"/>
      <c r="F28" s="27"/>
      <c r="G28" s="27"/>
      <c r="H28" s="27"/>
      <c r="I28" s="27"/>
      <c r="J28" s="163"/>
      <c r="K28" s="19"/>
      <c r="L28" s="19"/>
    </row>
    <row r="29" spans="2:12" ht="21" customHeight="1">
      <c r="B29" s="7"/>
      <c r="C29" s="171"/>
      <c r="D29" s="172"/>
      <c r="E29" s="27"/>
      <c r="F29" s="27"/>
      <c r="G29" s="27"/>
      <c r="H29" s="27"/>
      <c r="I29" s="27"/>
      <c r="J29" s="163"/>
      <c r="K29" s="19"/>
      <c r="L29" s="19"/>
    </row>
    <row r="30" spans="2:12" ht="21" customHeight="1">
      <c r="B30" s="7"/>
      <c r="C30" s="171"/>
      <c r="D30" s="172"/>
      <c r="E30" s="27"/>
      <c r="F30" s="27"/>
      <c r="G30" s="27"/>
      <c r="H30" s="27"/>
      <c r="I30" s="27"/>
      <c r="J30" s="163"/>
      <c r="K30" s="19"/>
      <c r="L30" s="19"/>
    </row>
    <row r="31" spans="2:12" ht="21" customHeight="1">
      <c r="B31" s="7"/>
      <c r="C31" s="171"/>
      <c r="D31" s="172"/>
      <c r="E31" s="27"/>
      <c r="F31" s="27"/>
      <c r="G31" s="27"/>
      <c r="H31" s="27"/>
      <c r="I31" s="27"/>
      <c r="J31" s="163"/>
      <c r="K31" s="19"/>
      <c r="L31" s="19"/>
    </row>
    <row r="32" spans="2:12" ht="21" customHeight="1">
      <c r="B32" s="7"/>
      <c r="C32" s="171"/>
      <c r="D32" s="172"/>
      <c r="E32" s="27"/>
      <c r="F32" s="27"/>
      <c r="G32" s="27"/>
      <c r="H32" s="27"/>
      <c r="I32" s="27"/>
      <c r="J32" s="163"/>
      <c r="K32" s="19"/>
      <c r="L32" s="19"/>
    </row>
    <row r="33" spans="2:10" ht="12.75" customHeight="1">
      <c r="B33" s="7"/>
      <c r="C33" s="173" t="s">
        <v>26</v>
      </c>
      <c r="D33" s="174"/>
      <c r="E33" s="174"/>
      <c r="F33" s="174"/>
      <c r="G33" s="174"/>
      <c r="H33" s="174"/>
      <c r="I33" s="174"/>
      <c r="J33" s="175"/>
    </row>
    <row r="34" spans="2:10" ht="21" customHeight="1">
      <c r="B34" s="7"/>
      <c r="C34" s="176" t="s">
        <v>77</v>
      </c>
      <c r="D34" s="19"/>
      <c r="E34" s="38"/>
      <c r="F34" s="38"/>
      <c r="G34" s="38"/>
      <c r="H34" s="19"/>
      <c r="I34" s="177"/>
      <c r="J34" s="8"/>
    </row>
    <row r="35" spans="2:10" ht="96.75" customHeight="1">
      <c r="B35" s="7"/>
      <c r="C35" s="567" t="s">
        <v>189</v>
      </c>
      <c r="D35" s="568"/>
      <c r="E35" s="568"/>
      <c r="F35" s="568"/>
      <c r="G35" s="568"/>
      <c r="H35" s="568"/>
      <c r="I35" s="568"/>
      <c r="J35" s="569"/>
    </row>
    <row r="36" spans="2:10" ht="39" customHeight="1">
      <c r="B36" s="7"/>
      <c r="C36" s="567" t="s">
        <v>78</v>
      </c>
      <c r="D36" s="568"/>
      <c r="E36" s="568"/>
      <c r="F36" s="568"/>
      <c r="G36" s="568"/>
      <c r="H36" s="568"/>
      <c r="I36" s="568"/>
      <c r="J36" s="569"/>
    </row>
    <row r="37" spans="2:10" ht="44.25" customHeight="1">
      <c r="B37" s="7"/>
      <c r="C37" s="567" t="s">
        <v>79</v>
      </c>
      <c r="D37" s="568"/>
      <c r="E37" s="568"/>
      <c r="F37" s="568"/>
      <c r="G37" s="568"/>
      <c r="H37" s="568"/>
      <c r="I37" s="568"/>
      <c r="J37" s="569"/>
    </row>
    <row r="38" spans="2:10" ht="23.25" customHeight="1">
      <c r="B38" s="7"/>
      <c r="C38" s="570" t="s">
        <v>27</v>
      </c>
      <c r="D38" s="571"/>
      <c r="E38" s="571"/>
      <c r="F38" s="571"/>
      <c r="G38" s="571"/>
      <c r="H38" s="571"/>
      <c r="I38" s="571"/>
      <c r="J38" s="572"/>
    </row>
    <row r="39" spans="2:10" ht="15" customHeight="1" thickBot="1">
      <c r="B39" s="7"/>
      <c r="C39" s="39" t="s">
        <v>80</v>
      </c>
      <c r="D39" s="40"/>
      <c r="E39" s="55"/>
      <c r="F39" s="55"/>
      <c r="G39" s="55"/>
      <c r="H39" s="55"/>
      <c r="I39" s="40"/>
      <c r="J39" s="41"/>
    </row>
    <row r="40" spans="2:10" s="6" customFormat="1" ht="19.899999999999999" customHeight="1" thickBot="1">
      <c r="B40" s="59"/>
      <c r="C40" s="60"/>
      <c r="D40" s="11"/>
      <c r="E40" s="60"/>
      <c r="F40" s="60"/>
      <c r="G40" s="60"/>
      <c r="H40" s="60"/>
      <c r="I40" s="60"/>
      <c r="J40" s="58"/>
    </row>
    <row r="41" spans="2:10" s="6" customFormat="1" ht="21.75" customHeight="1">
      <c r="B41" s="59"/>
      <c r="C41" s="2"/>
      <c r="D41" s="21" t="s">
        <v>81</v>
      </c>
      <c r="E41" s="4"/>
      <c r="F41" s="4"/>
      <c r="G41" s="4"/>
      <c r="H41" s="5"/>
      <c r="I41" s="60"/>
      <c r="J41" s="58"/>
    </row>
    <row r="42" spans="2:10" s="6" customFormat="1" ht="29.25" customHeight="1">
      <c r="B42" s="59"/>
      <c r="C42" s="149"/>
      <c r="D42" s="178" t="s">
        <v>82</v>
      </c>
      <c r="E42" s="179"/>
      <c r="F42" s="179"/>
      <c r="G42" s="180" t="s">
        <v>83</v>
      </c>
      <c r="H42" s="181" t="s">
        <v>64</v>
      </c>
      <c r="I42" s="60"/>
      <c r="J42" s="58"/>
    </row>
    <row r="43" spans="2:10" s="6" customFormat="1" ht="27.75" customHeight="1">
      <c r="B43" s="59"/>
      <c r="C43" s="132"/>
      <c r="D43" s="182" t="s">
        <v>55</v>
      </c>
      <c r="E43" s="183"/>
      <c r="F43" s="183"/>
      <c r="G43" s="184"/>
      <c r="H43" s="115"/>
      <c r="I43" s="60"/>
      <c r="J43" s="58"/>
    </row>
    <row r="44" spans="2:10" s="154" customFormat="1" ht="27.75" customHeight="1">
      <c r="B44" s="149"/>
      <c r="C44" s="132"/>
      <c r="D44" s="138" t="s">
        <v>56</v>
      </c>
      <c r="E44" s="139"/>
      <c r="F44" s="139"/>
      <c r="G44" s="184"/>
      <c r="H44" s="115"/>
      <c r="I44" s="14"/>
      <c r="J44" s="153"/>
    </row>
    <row r="45" spans="2:10" s="137" customFormat="1" ht="27.75" customHeight="1">
      <c r="B45" s="132"/>
      <c r="C45" s="132"/>
      <c r="D45" s="138" t="s">
        <v>84</v>
      </c>
      <c r="E45" s="139"/>
      <c r="F45" s="139"/>
      <c r="G45" s="184"/>
      <c r="H45" s="115"/>
      <c r="I45" s="133"/>
      <c r="J45" s="136"/>
    </row>
    <row r="46" spans="2:10" s="137" customFormat="1" ht="27.75" customHeight="1">
      <c r="B46" s="132"/>
      <c r="C46" s="132"/>
      <c r="D46" s="138" t="s">
        <v>85</v>
      </c>
      <c r="E46" s="139"/>
      <c r="F46" s="139"/>
      <c r="G46" s="184"/>
      <c r="H46" s="115"/>
      <c r="I46" s="133"/>
      <c r="J46" s="136"/>
    </row>
    <row r="47" spans="2:10" s="137" customFormat="1" ht="27.75" customHeight="1">
      <c r="B47" s="132"/>
      <c r="C47" s="132"/>
      <c r="D47" s="142" t="s">
        <v>2</v>
      </c>
      <c r="E47" s="185"/>
      <c r="F47" s="185"/>
      <c r="G47" s="184"/>
      <c r="H47" s="115"/>
      <c r="I47" s="133"/>
      <c r="J47" s="136"/>
    </row>
    <row r="48" spans="2:10" s="137" customFormat="1" ht="21" customHeight="1" thickBot="1">
      <c r="B48" s="132"/>
      <c r="C48" s="39"/>
      <c r="D48" s="40"/>
      <c r="E48" s="40"/>
      <c r="F48" s="40"/>
      <c r="G48" s="40"/>
      <c r="H48" s="41"/>
      <c r="I48" s="133"/>
      <c r="J48" s="136"/>
    </row>
    <row r="49" spans="2:10" s="137" customFormat="1" ht="21" customHeight="1">
      <c r="B49" s="132"/>
      <c r="C49" s="22"/>
      <c r="D49" s="22"/>
      <c r="E49" s="22"/>
      <c r="F49" s="22"/>
      <c r="G49" s="22"/>
      <c r="H49" s="22"/>
      <c r="I49" s="133"/>
      <c r="J49" s="136"/>
    </row>
    <row r="50" spans="2:10" ht="13.5" thickBot="1">
      <c r="B50" s="39"/>
      <c r="C50" s="40"/>
      <c r="D50" s="40"/>
      <c r="E50" s="40"/>
      <c r="F50" s="40"/>
      <c r="G50" s="40"/>
      <c r="H50" s="40"/>
      <c r="I50" s="40"/>
      <c r="J50" s="41"/>
    </row>
  </sheetData>
  <mergeCells count="11">
    <mergeCell ref="C3:H6"/>
    <mergeCell ref="C19:C20"/>
    <mergeCell ref="D19:F19"/>
    <mergeCell ref="G19:G20"/>
    <mergeCell ref="H19:H20"/>
    <mergeCell ref="J19:J20"/>
    <mergeCell ref="C35:J35"/>
    <mergeCell ref="C36:J36"/>
    <mergeCell ref="C37:J37"/>
    <mergeCell ref="C38:J38"/>
    <mergeCell ref="I19:I20"/>
  </mergeCells>
  <hyperlinks>
    <hyperlink ref="H13" r:id="rId1"/>
  </hyperlinks>
  <pageMargins left="0.94488188976377963" right="0.35433070866141736" top="0.86" bottom="0.39370078740157483" header="0.35433070866141736" footer="0.7"/>
  <pageSetup paperSize="9" scale="6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2"/>
  <sheetViews>
    <sheetView showGridLines="0" workbookViewId="0">
      <selection activeCell="I19" sqref="I19:K19"/>
    </sheetView>
  </sheetViews>
  <sheetFormatPr defaultColWidth="9.140625" defaultRowHeight="12.75"/>
  <cols>
    <col min="1" max="2" width="2" style="1" customWidth="1"/>
    <col min="3" max="3" width="10.28515625" style="1" customWidth="1"/>
    <col min="4" max="4" width="2.140625" style="1" customWidth="1"/>
    <col min="5" max="5" width="10.140625" style="1" customWidth="1"/>
    <col min="6" max="6" width="10.42578125" style="1" customWidth="1"/>
    <col min="7" max="7" width="11" style="1" customWidth="1"/>
    <col min="8" max="8" width="17.42578125" style="1" customWidth="1"/>
    <col min="9" max="10" width="10.140625" style="1" customWidth="1"/>
    <col min="11" max="11" width="28.140625" style="1" customWidth="1"/>
    <col min="12" max="12" width="2.7109375" style="1" customWidth="1"/>
    <col min="13" max="16384" width="9.140625" style="1"/>
  </cols>
  <sheetData>
    <row r="1" spans="2:12" ht="13.5" thickBot="1"/>
    <row r="2" spans="2:12">
      <c r="B2" s="20"/>
      <c r="C2" s="22"/>
      <c r="D2" s="22"/>
      <c r="E2" s="22"/>
      <c r="F2" s="22"/>
      <c r="G2" s="22"/>
      <c r="H2" s="22"/>
      <c r="I2" s="22"/>
      <c r="J2" s="22"/>
      <c r="K2" s="22"/>
      <c r="L2" s="23"/>
    </row>
    <row r="3" spans="2:12" s="6" customFormat="1" ht="15.75" customHeight="1">
      <c r="B3" s="59"/>
      <c r="C3" s="186" t="s">
        <v>183</v>
      </c>
      <c r="D3" s="60"/>
      <c r="E3" s="60"/>
      <c r="F3" s="60"/>
      <c r="G3" s="60"/>
      <c r="H3" s="60"/>
      <c r="I3" s="60"/>
      <c r="J3" s="60"/>
      <c r="K3" s="60"/>
      <c r="L3" s="58"/>
    </row>
    <row r="4" spans="2:12" ht="12.75" customHeight="1">
      <c r="B4" s="7"/>
      <c r="C4" s="19"/>
      <c r="D4" s="187"/>
      <c r="E4" s="594" t="s">
        <v>205</v>
      </c>
      <c r="F4" s="594"/>
      <c r="G4" s="594"/>
      <c r="H4" s="594"/>
      <c r="I4" s="594"/>
      <c r="J4" s="594"/>
      <c r="K4" s="594"/>
      <c r="L4" s="8"/>
    </row>
    <row r="5" spans="2:12" s="6" customFormat="1" ht="15" customHeight="1">
      <c r="B5" s="59"/>
      <c r="C5" s="60"/>
      <c r="D5" s="188"/>
      <c r="E5" s="595"/>
      <c r="F5" s="595"/>
      <c r="G5" s="595"/>
      <c r="H5" s="595"/>
      <c r="I5" s="595"/>
      <c r="J5" s="595"/>
      <c r="K5" s="595"/>
      <c r="L5" s="58"/>
    </row>
    <row r="6" spans="2:12">
      <c r="B6" s="7"/>
      <c r="C6" s="19"/>
      <c r="D6" s="19"/>
      <c r="E6" s="19"/>
      <c r="F6" s="19"/>
      <c r="G6" s="19"/>
      <c r="H6" s="19"/>
      <c r="I6" s="19"/>
      <c r="J6" s="19"/>
      <c r="K6" s="19"/>
      <c r="L6" s="8"/>
    </row>
    <row r="7" spans="2:12" s="12" customFormat="1">
      <c r="B7" s="10"/>
      <c r="C7" s="189" t="s">
        <v>0</v>
      </c>
      <c r="D7" s="11" t="s">
        <v>86</v>
      </c>
      <c r="E7" s="13"/>
      <c r="F7" s="13" t="s">
        <v>441</v>
      </c>
      <c r="G7" s="13"/>
      <c r="H7" s="11"/>
      <c r="I7" s="11"/>
      <c r="J7" s="13" t="s">
        <v>65</v>
      </c>
      <c r="K7" s="13"/>
      <c r="L7" s="15"/>
    </row>
    <row r="8" spans="2:12" s="12" customFormat="1" ht="15.75" customHeight="1">
      <c r="B8" s="10"/>
      <c r="C8" s="11"/>
      <c r="D8" s="11"/>
      <c r="E8" s="11"/>
      <c r="F8" s="11"/>
      <c r="G8" s="11"/>
      <c r="H8" s="11"/>
      <c r="I8" s="11"/>
      <c r="J8" s="11"/>
      <c r="K8" s="11"/>
      <c r="L8" s="15"/>
    </row>
    <row r="9" spans="2:12" s="12" customFormat="1" ht="12.75" customHeight="1">
      <c r="B9" s="10"/>
      <c r="C9" s="11"/>
      <c r="D9" s="11"/>
      <c r="E9" s="11"/>
      <c r="F9" s="11"/>
      <c r="G9" s="11"/>
      <c r="H9" s="11"/>
      <c r="I9" s="11"/>
      <c r="J9" s="190" t="s">
        <v>87</v>
      </c>
      <c r="K9" s="191" t="s">
        <v>442</v>
      </c>
      <c r="L9" s="15"/>
    </row>
    <row r="10" spans="2:12" s="12" customFormat="1" ht="12" customHeight="1">
      <c r="B10" s="10"/>
      <c r="C10" s="11"/>
      <c r="D10" s="11"/>
      <c r="E10" s="11"/>
      <c r="F10" s="11"/>
      <c r="G10" s="11"/>
      <c r="H10" s="11"/>
      <c r="I10" s="11"/>
      <c r="J10" s="190" t="s">
        <v>88</v>
      </c>
      <c r="K10" s="192"/>
      <c r="L10" s="15"/>
    </row>
    <row r="11" spans="2:12" s="12" customFormat="1" ht="11.25" customHeight="1">
      <c r="B11" s="10"/>
      <c r="C11" s="11"/>
      <c r="D11" s="11"/>
      <c r="E11" s="11"/>
      <c r="F11" s="11"/>
      <c r="G11" s="11"/>
      <c r="H11" s="11"/>
      <c r="I11" s="11"/>
      <c r="J11" s="190" t="s">
        <v>89</v>
      </c>
      <c r="K11" s="191">
        <v>5443177778</v>
      </c>
      <c r="L11" s="15"/>
    </row>
    <row r="12" spans="2:12" s="12" customFormat="1" ht="9.9499999999999993" customHeight="1">
      <c r="B12" s="10"/>
      <c r="C12" s="11"/>
      <c r="D12" s="11"/>
      <c r="E12" s="11"/>
      <c r="F12" s="11"/>
      <c r="G12" s="11"/>
      <c r="H12" s="11"/>
      <c r="I12" s="11"/>
      <c r="J12" s="190" t="s">
        <v>90</v>
      </c>
      <c r="K12" s="191"/>
      <c r="L12" s="15"/>
    </row>
    <row r="13" spans="2:12" s="12" customFormat="1" ht="9.9499999999999993" customHeight="1">
      <c r="B13" s="10"/>
      <c r="C13" s="11"/>
      <c r="D13" s="11"/>
      <c r="E13" s="11"/>
      <c r="F13" s="11"/>
      <c r="G13" s="11"/>
      <c r="H13" s="11"/>
      <c r="I13" s="11"/>
      <c r="J13" s="190" t="s">
        <v>91</v>
      </c>
      <c r="K13" s="191" t="s">
        <v>440</v>
      </c>
      <c r="L13" s="15"/>
    </row>
    <row r="14" spans="2:12" ht="13.5" thickBot="1">
      <c r="B14" s="7"/>
      <c r="C14" s="19"/>
      <c r="D14" s="19"/>
      <c r="E14" s="19"/>
      <c r="F14" s="19"/>
      <c r="G14" s="19"/>
      <c r="H14" s="19"/>
      <c r="I14" s="19"/>
      <c r="J14" s="19"/>
      <c r="K14" s="19"/>
      <c r="L14" s="8"/>
    </row>
    <row r="15" spans="2:12" ht="24.75" customHeight="1">
      <c r="B15" s="7"/>
      <c r="C15" s="598" t="s">
        <v>185</v>
      </c>
      <c r="D15" s="599"/>
      <c r="E15" s="599"/>
      <c r="F15" s="599"/>
      <c r="G15" s="599"/>
      <c r="H15" s="596" t="s">
        <v>92</v>
      </c>
      <c r="I15" s="602" t="s">
        <v>184</v>
      </c>
      <c r="J15" s="599"/>
      <c r="K15" s="603"/>
      <c r="L15" s="8"/>
    </row>
    <row r="16" spans="2:12" ht="18.75" customHeight="1">
      <c r="B16" s="7"/>
      <c r="C16" s="600"/>
      <c r="D16" s="601"/>
      <c r="E16" s="601"/>
      <c r="F16" s="601"/>
      <c r="G16" s="601"/>
      <c r="H16" s="597"/>
      <c r="I16" s="604"/>
      <c r="J16" s="601"/>
      <c r="K16" s="605"/>
      <c r="L16" s="8"/>
    </row>
    <row r="17" spans="2:12" s="19" customFormat="1" ht="15" customHeight="1">
      <c r="B17" s="7"/>
      <c r="C17" s="586" t="s">
        <v>93</v>
      </c>
      <c r="D17" s="587"/>
      <c r="E17" s="587"/>
      <c r="F17" s="587"/>
      <c r="G17" s="587"/>
      <c r="H17" s="587"/>
      <c r="I17" s="587"/>
      <c r="J17" s="587"/>
      <c r="K17" s="587"/>
      <c r="L17" s="8"/>
    </row>
    <row r="18" spans="2:12" ht="15" customHeight="1">
      <c r="B18" s="7"/>
      <c r="C18" s="575" t="s">
        <v>94</v>
      </c>
      <c r="D18" s="576"/>
      <c r="E18" s="576"/>
      <c r="F18" s="576"/>
      <c r="G18" s="577"/>
      <c r="H18" s="69">
        <v>25</v>
      </c>
      <c r="I18" s="545">
        <v>133474276.90000001</v>
      </c>
      <c r="J18" s="589"/>
      <c r="K18" s="590"/>
      <c r="L18" s="8"/>
    </row>
    <row r="19" spans="2:12" ht="15" customHeight="1">
      <c r="B19" s="7"/>
      <c r="C19" s="575" t="s">
        <v>95</v>
      </c>
      <c r="D19" s="576"/>
      <c r="E19" s="576"/>
      <c r="F19" s="576"/>
      <c r="G19" s="577"/>
      <c r="H19" s="69">
        <v>68</v>
      </c>
      <c r="I19" s="545">
        <v>117198151.59999999</v>
      </c>
      <c r="J19" s="589"/>
      <c r="K19" s="590">
        <f>I19</f>
        <v>117198151.59999999</v>
      </c>
      <c r="L19" s="8"/>
    </row>
    <row r="20" spans="2:12" ht="15" customHeight="1">
      <c r="B20" s="7"/>
      <c r="C20" s="575" t="s">
        <v>96</v>
      </c>
      <c r="D20" s="576"/>
      <c r="E20" s="576"/>
      <c r="F20" s="576"/>
      <c r="G20" s="577"/>
      <c r="H20" s="69">
        <v>1</v>
      </c>
      <c r="I20" s="545">
        <v>3400000</v>
      </c>
      <c r="J20" s="589"/>
      <c r="K20" s="590">
        <f>I20</f>
        <v>3400000</v>
      </c>
      <c r="L20" s="8"/>
    </row>
    <row r="21" spans="2:12" ht="15" customHeight="1">
      <c r="B21" s="7"/>
      <c r="C21" s="575" t="s">
        <v>97</v>
      </c>
      <c r="D21" s="576"/>
      <c r="E21" s="576"/>
      <c r="F21" s="576"/>
      <c r="G21" s="577"/>
      <c r="H21" s="69"/>
      <c r="I21" s="545"/>
      <c r="J21" s="589"/>
      <c r="K21" s="590">
        <f>I21</f>
        <v>0</v>
      </c>
      <c r="L21" s="8"/>
    </row>
    <row r="22" spans="2:12" s="12" customFormat="1" ht="15" customHeight="1">
      <c r="B22" s="10"/>
      <c r="C22" s="575" t="s">
        <v>98</v>
      </c>
      <c r="D22" s="576"/>
      <c r="E22" s="576"/>
      <c r="F22" s="576"/>
      <c r="G22" s="577"/>
      <c r="H22" s="69"/>
      <c r="I22" s="545">
        <v>8781810.8399999999</v>
      </c>
      <c r="J22" s="589"/>
      <c r="K22" s="590">
        <f>I22+J22</f>
        <v>8781810.8399999999</v>
      </c>
      <c r="L22" s="129"/>
    </row>
    <row r="23" spans="2:12" ht="15" customHeight="1">
      <c r="B23" s="7"/>
      <c r="C23" s="575" t="s">
        <v>99</v>
      </c>
      <c r="D23" s="576"/>
      <c r="E23" s="576"/>
      <c r="F23" s="576"/>
      <c r="G23" s="577"/>
      <c r="H23" s="69"/>
      <c r="I23" s="545">
        <v>513521.91</v>
      </c>
      <c r="J23" s="589"/>
      <c r="K23" s="590">
        <f>I23+J23</f>
        <v>513521.91</v>
      </c>
      <c r="L23" s="58"/>
    </row>
    <row r="24" spans="2:12" ht="54" customHeight="1">
      <c r="B24" s="7"/>
      <c r="C24" s="584" t="s">
        <v>195</v>
      </c>
      <c r="D24" s="585"/>
      <c r="E24" s="585"/>
      <c r="F24" s="585"/>
      <c r="G24" s="588"/>
      <c r="H24" s="279"/>
      <c r="I24" s="545">
        <v>46476663.75</v>
      </c>
      <c r="J24" s="589"/>
      <c r="K24" s="590">
        <f>I24+J24</f>
        <v>46476663.75</v>
      </c>
      <c r="L24" s="58"/>
    </row>
    <row r="25" spans="2:12" s="12" customFormat="1" ht="15" customHeight="1">
      <c r="B25" s="10"/>
      <c r="C25" s="578" t="s">
        <v>100</v>
      </c>
      <c r="D25" s="579"/>
      <c r="E25" s="579"/>
      <c r="F25" s="579"/>
      <c r="G25" s="580"/>
      <c r="H25" s="280">
        <f>SUM(H18:H24)</f>
        <v>94</v>
      </c>
      <c r="I25" s="545">
        <f>SUM(I18:I24)</f>
        <v>309844425</v>
      </c>
      <c r="J25" s="589"/>
      <c r="K25" s="590"/>
      <c r="L25" s="129"/>
    </row>
    <row r="26" spans="2:12" ht="15" customHeight="1">
      <c r="B26" s="7"/>
      <c r="C26" s="586" t="s">
        <v>186</v>
      </c>
      <c r="D26" s="587"/>
      <c r="E26" s="587"/>
      <c r="F26" s="587"/>
      <c r="G26" s="587"/>
      <c r="H26" s="587"/>
      <c r="I26" s="587"/>
      <c r="J26" s="587"/>
      <c r="K26" s="587"/>
      <c r="L26" s="58"/>
    </row>
    <row r="27" spans="2:12" ht="15" customHeight="1">
      <c r="B27" s="7"/>
      <c r="C27" s="575" t="s">
        <v>101</v>
      </c>
      <c r="D27" s="576"/>
      <c r="E27" s="576"/>
      <c r="F27" s="576"/>
      <c r="G27" s="576"/>
      <c r="H27" s="69"/>
      <c r="I27" s="545"/>
      <c r="J27" s="589"/>
      <c r="K27" s="590">
        <f t="shared" ref="K27:K29" si="0">I27+J27</f>
        <v>0</v>
      </c>
      <c r="L27" s="58"/>
    </row>
    <row r="28" spans="2:12" ht="15" customHeight="1">
      <c r="B28" s="7"/>
      <c r="C28" s="575" t="s">
        <v>102</v>
      </c>
      <c r="D28" s="576"/>
      <c r="E28" s="576"/>
      <c r="F28" s="576"/>
      <c r="G28" s="576"/>
      <c r="H28" s="69"/>
      <c r="I28" s="545"/>
      <c r="J28" s="589"/>
      <c r="K28" s="590">
        <f t="shared" si="0"/>
        <v>0</v>
      </c>
      <c r="L28" s="58"/>
    </row>
    <row r="29" spans="2:12" ht="66" customHeight="1">
      <c r="B29" s="7"/>
      <c r="C29" s="584" t="s">
        <v>197</v>
      </c>
      <c r="D29" s="585"/>
      <c r="E29" s="585"/>
      <c r="F29" s="585"/>
      <c r="G29" s="585"/>
      <c r="H29" s="281"/>
      <c r="I29" s="545"/>
      <c r="J29" s="589"/>
      <c r="K29" s="590">
        <f t="shared" si="0"/>
        <v>0</v>
      </c>
      <c r="L29" s="58"/>
    </row>
    <row r="30" spans="2:12" ht="15" customHeight="1">
      <c r="B30" s="7"/>
      <c r="C30" s="578" t="s">
        <v>103</v>
      </c>
      <c r="D30" s="579"/>
      <c r="E30" s="579"/>
      <c r="F30" s="579"/>
      <c r="G30" s="580"/>
      <c r="H30" s="193">
        <f>SUM(H27:H29)</f>
        <v>0</v>
      </c>
      <c r="I30" s="545">
        <f>SUM(I27:K29)</f>
        <v>0</v>
      </c>
      <c r="J30" s="589">
        <f>SUM(J27:J29)</f>
        <v>0</v>
      </c>
      <c r="K30" s="590">
        <f>SUM(K27:K29)</f>
        <v>0</v>
      </c>
      <c r="L30" s="58"/>
    </row>
    <row r="31" spans="2:12" s="197" customFormat="1" ht="15.75" customHeight="1" thickBot="1">
      <c r="B31" s="194"/>
      <c r="C31" s="581" t="s">
        <v>104</v>
      </c>
      <c r="D31" s="582"/>
      <c r="E31" s="582"/>
      <c r="F31" s="582"/>
      <c r="G31" s="583"/>
      <c r="H31" s="195">
        <f>H25+H30</f>
        <v>94</v>
      </c>
      <c r="I31" s="591">
        <f>I25+I30</f>
        <v>309844425</v>
      </c>
      <c r="J31" s="592"/>
      <c r="K31" s="593"/>
      <c r="L31" s="196"/>
    </row>
    <row r="32" spans="2:12" ht="13.5" thickBot="1">
      <c r="B32" s="39"/>
      <c r="C32" s="198"/>
      <c r="D32" s="40"/>
      <c r="E32" s="40"/>
      <c r="F32" s="40"/>
      <c r="G32" s="40"/>
      <c r="H32" s="40"/>
      <c r="I32" s="40"/>
      <c r="J32" s="40"/>
      <c r="K32" s="40"/>
      <c r="L32" s="41"/>
    </row>
  </sheetData>
  <mergeCells count="33">
    <mergeCell ref="I29:K29"/>
    <mergeCell ref="I18:K18"/>
    <mergeCell ref="I19:K19"/>
    <mergeCell ref="I20:K20"/>
    <mergeCell ref="I21:K21"/>
    <mergeCell ref="I22:K22"/>
    <mergeCell ref="E4:K4"/>
    <mergeCell ref="E5:K5"/>
    <mergeCell ref="H15:H16"/>
    <mergeCell ref="C17:K17"/>
    <mergeCell ref="C15:G16"/>
    <mergeCell ref="I15:K16"/>
    <mergeCell ref="C18:G18"/>
    <mergeCell ref="C19:G19"/>
    <mergeCell ref="C20:G20"/>
    <mergeCell ref="C21:G21"/>
    <mergeCell ref="C22:G22"/>
    <mergeCell ref="C23:G23"/>
    <mergeCell ref="C30:G30"/>
    <mergeCell ref="C31:G31"/>
    <mergeCell ref="C27:G27"/>
    <mergeCell ref="C28:G28"/>
    <mergeCell ref="C29:G29"/>
    <mergeCell ref="C26:K26"/>
    <mergeCell ref="C24:G24"/>
    <mergeCell ref="C25:G25"/>
    <mergeCell ref="I30:K30"/>
    <mergeCell ref="I31:K31"/>
    <mergeCell ref="I23:K23"/>
    <mergeCell ref="I24:K24"/>
    <mergeCell ref="I25:K25"/>
    <mergeCell ref="I27:K27"/>
    <mergeCell ref="I28:K28"/>
  </mergeCells>
  <printOptions horizontalCentered="1" verticalCentered="1"/>
  <pageMargins left="0.35433070866141736" right="0.35433070866141736" top="0.39370078740157483"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70"/>
  <sheetViews>
    <sheetView showGridLines="0" zoomScale="60" zoomScaleNormal="60" workbookViewId="0">
      <selection activeCell="I34" sqref="I34:I40"/>
    </sheetView>
  </sheetViews>
  <sheetFormatPr defaultColWidth="9.140625" defaultRowHeight="12.75"/>
  <cols>
    <col min="1" max="1" width="5.28515625" style="199" customWidth="1"/>
    <col min="2" max="2" width="9.140625" style="199"/>
    <col min="3" max="3" width="17.42578125" style="199" customWidth="1"/>
    <col min="4" max="4" width="17.140625" style="199" customWidth="1"/>
    <col min="5" max="5" width="13" style="199" customWidth="1"/>
    <col min="6" max="6" width="14.140625" style="199" customWidth="1"/>
    <col min="7" max="7" width="14.28515625" style="199" customWidth="1"/>
    <col min="8" max="8" width="15.28515625" style="199" customWidth="1"/>
    <col min="9" max="9" width="14" style="199" customWidth="1"/>
    <col min="10" max="10" width="13.28515625" style="199" customWidth="1"/>
    <col min="11" max="11" width="14.28515625" style="199" customWidth="1"/>
    <col min="12" max="12" width="13.28515625" style="199" customWidth="1"/>
    <col min="13" max="13" width="14.42578125" style="199" customWidth="1"/>
    <col min="14" max="15" width="14" style="199" customWidth="1"/>
    <col min="16" max="16" width="12.28515625" style="199" customWidth="1"/>
    <col min="17" max="17" width="15.42578125" style="199" customWidth="1"/>
    <col min="18" max="18" width="10.28515625" style="199" customWidth="1"/>
    <col min="19" max="19" width="9.140625" style="199" customWidth="1"/>
    <col min="20" max="20" width="10.28515625" style="199" customWidth="1"/>
    <col min="21" max="21" width="9.5703125" style="199" customWidth="1"/>
    <col min="22" max="22" width="8.42578125" style="199" customWidth="1"/>
    <col min="23" max="23" width="7.140625" style="199" customWidth="1"/>
    <col min="24" max="24" width="7.85546875" style="199" customWidth="1"/>
    <col min="25" max="25" width="7.28515625" style="199" customWidth="1"/>
    <col min="26" max="16384" width="9.140625" style="199"/>
  </cols>
  <sheetData>
    <row r="1" spans="2:25" ht="13.5" thickBot="1"/>
    <row r="2" spans="2:25">
      <c r="B2" s="200"/>
      <c r="C2" s="201"/>
      <c r="D2" s="201"/>
      <c r="E2" s="201"/>
      <c r="F2" s="201"/>
      <c r="G2" s="201"/>
      <c r="H2" s="201"/>
      <c r="I2" s="201"/>
      <c r="J2" s="201"/>
      <c r="K2" s="201"/>
      <c r="L2" s="201"/>
      <c r="M2" s="201"/>
      <c r="N2" s="201"/>
      <c r="O2" s="201"/>
      <c r="P2" s="201"/>
      <c r="Q2" s="201"/>
      <c r="R2" s="201"/>
      <c r="S2" s="201"/>
      <c r="T2" s="201"/>
      <c r="U2" s="201"/>
      <c r="V2" s="201"/>
      <c r="W2" s="201"/>
      <c r="X2" s="201"/>
      <c r="Y2" s="202"/>
    </row>
    <row r="3" spans="2:25" s="208" customFormat="1" ht="15.75">
      <c r="B3" s="203"/>
      <c r="C3" s="204"/>
      <c r="D3" s="205" t="s">
        <v>207</v>
      </c>
      <c r="E3" s="206"/>
      <c r="F3" s="204"/>
      <c r="G3" s="204"/>
      <c r="H3" s="204"/>
      <c r="I3" s="204"/>
      <c r="J3" s="204"/>
      <c r="K3" s="204"/>
      <c r="L3" s="204"/>
      <c r="M3" s="204"/>
      <c r="N3" s="204"/>
      <c r="O3" s="204"/>
      <c r="P3" s="204"/>
      <c r="Q3" s="204"/>
      <c r="R3" s="204"/>
      <c r="S3" s="204"/>
      <c r="T3" s="204"/>
      <c r="U3" s="204"/>
      <c r="V3" s="204"/>
      <c r="W3" s="204"/>
      <c r="X3" s="204"/>
      <c r="Y3" s="207"/>
    </row>
    <row r="4" spans="2:25" s="208" customFormat="1" ht="14.25">
      <c r="B4" s="203"/>
      <c r="C4" s="204"/>
      <c r="D4" s="204"/>
      <c r="E4" s="204"/>
      <c r="F4" s="204"/>
      <c r="G4" s="204"/>
      <c r="H4" s="204"/>
      <c r="I4" s="204"/>
      <c r="J4" s="204"/>
      <c r="K4" s="204"/>
      <c r="L4" s="204"/>
      <c r="M4" s="204"/>
      <c r="N4" s="204"/>
      <c r="O4" s="204"/>
      <c r="P4" s="204"/>
      <c r="Q4" s="204"/>
      <c r="R4" s="204"/>
      <c r="S4" s="204"/>
      <c r="T4" s="204"/>
      <c r="U4" s="204"/>
      <c r="V4" s="204"/>
      <c r="W4" s="204"/>
      <c r="X4" s="204"/>
      <c r="Y4" s="207"/>
    </row>
    <row r="5" spans="2:25" s="208" customFormat="1" ht="15">
      <c r="B5" s="203"/>
      <c r="C5" s="204"/>
      <c r="D5" s="204"/>
      <c r="E5" s="204"/>
      <c r="F5" s="204"/>
      <c r="G5" s="209" t="s">
        <v>205</v>
      </c>
      <c r="H5" s="204"/>
      <c r="I5" s="204"/>
      <c r="J5" s="204"/>
      <c r="K5" s="204"/>
      <c r="L5" s="204"/>
      <c r="M5" s="204"/>
      <c r="N5" s="204"/>
      <c r="O5" s="204"/>
      <c r="P5" s="204"/>
      <c r="Q5" s="204"/>
      <c r="R5" s="204"/>
      <c r="S5" s="204"/>
      <c r="T5" s="204"/>
      <c r="U5" s="204"/>
      <c r="V5" s="204"/>
      <c r="W5" s="204"/>
      <c r="X5" s="204"/>
      <c r="Y5" s="207"/>
    </row>
    <row r="6" spans="2:25" s="208" customFormat="1" ht="15">
      <c r="B6" s="203"/>
      <c r="C6" s="204"/>
      <c r="D6" s="204"/>
      <c r="E6" s="209"/>
      <c r="F6" s="204"/>
      <c r="G6" s="210" t="s">
        <v>206</v>
      </c>
      <c r="H6" s="204"/>
      <c r="I6" s="204"/>
      <c r="J6" s="204"/>
      <c r="K6" s="204"/>
      <c r="L6" s="204"/>
      <c r="M6" s="204"/>
      <c r="N6" s="204"/>
      <c r="O6" s="204"/>
      <c r="P6" s="204"/>
      <c r="Q6" s="204"/>
      <c r="R6" s="204"/>
      <c r="S6" s="204"/>
      <c r="T6" s="204"/>
      <c r="U6" s="204"/>
      <c r="V6" s="204"/>
      <c r="W6" s="204"/>
      <c r="X6" s="204"/>
      <c r="Y6" s="207"/>
    </row>
    <row r="7" spans="2:25" s="208" customFormat="1" ht="14.25">
      <c r="B7" s="203"/>
      <c r="C7" s="204"/>
      <c r="D7" s="204"/>
      <c r="E7" s="204"/>
      <c r="G7" s="204"/>
      <c r="H7" s="204"/>
      <c r="I7" s="204"/>
      <c r="J7" s="204"/>
      <c r="K7" s="204"/>
      <c r="L7" s="204"/>
      <c r="M7" s="204"/>
      <c r="N7" s="204"/>
      <c r="O7" s="204"/>
      <c r="P7" s="204"/>
      <c r="Q7" s="204"/>
      <c r="R7" s="204"/>
      <c r="S7" s="204"/>
      <c r="T7" s="204"/>
      <c r="U7" s="204"/>
      <c r="V7" s="204"/>
      <c r="W7" s="204"/>
      <c r="X7" s="204"/>
      <c r="Y7" s="207"/>
    </row>
    <row r="8" spans="2:25" s="208" customFormat="1" ht="15">
      <c r="B8" s="203"/>
      <c r="C8" s="211" t="s">
        <v>105</v>
      </c>
      <c r="D8" s="165" t="s">
        <v>4</v>
      </c>
      <c r="E8" s="165"/>
      <c r="H8" s="166"/>
      <c r="I8" s="166"/>
      <c r="J8" s="204"/>
      <c r="K8" s="204"/>
      <c r="L8" s="204"/>
      <c r="M8" s="204"/>
      <c r="N8" s="166"/>
      <c r="O8" s="166"/>
      <c r="P8" s="165" t="s">
        <v>65</v>
      </c>
      <c r="Q8" s="165"/>
      <c r="R8" s="165"/>
      <c r="S8" s="212"/>
      <c r="T8" s="204"/>
      <c r="U8" s="204"/>
      <c r="V8" s="204"/>
      <c r="W8" s="204"/>
      <c r="X8" s="204"/>
      <c r="Y8" s="207"/>
    </row>
    <row r="9" spans="2:25" s="208" customFormat="1" ht="15">
      <c r="B9" s="203"/>
      <c r="C9" s="166"/>
      <c r="D9" s="166"/>
      <c r="E9" s="166"/>
      <c r="G9" s="166"/>
      <c r="H9" s="166"/>
      <c r="I9" s="166"/>
      <c r="J9" s="204"/>
      <c r="K9" s="204"/>
      <c r="L9" s="204"/>
      <c r="M9" s="204"/>
      <c r="N9" s="166"/>
      <c r="O9" s="166"/>
      <c r="P9" s="166"/>
      <c r="Q9" s="166"/>
      <c r="R9" s="166"/>
      <c r="S9" s="166"/>
      <c r="T9" s="204"/>
      <c r="U9" s="204"/>
      <c r="V9" s="204"/>
      <c r="W9" s="204"/>
      <c r="X9" s="204"/>
      <c r="Y9" s="207"/>
    </row>
    <row r="10" spans="2:25" s="208" customFormat="1" ht="15">
      <c r="B10" s="203"/>
      <c r="C10" s="204"/>
      <c r="D10" s="166"/>
      <c r="E10" s="166"/>
      <c r="F10" s="166"/>
      <c r="G10" s="166"/>
      <c r="H10" s="166"/>
      <c r="I10" s="166"/>
      <c r="J10" s="204"/>
      <c r="K10" s="204"/>
      <c r="L10" s="204"/>
      <c r="M10" s="204"/>
      <c r="N10" s="166"/>
      <c r="O10" s="166"/>
      <c r="P10" s="166" t="s">
        <v>66</v>
      </c>
      <c r="Q10" s="165" t="s">
        <v>442</v>
      </c>
      <c r="R10" s="165"/>
      <c r="S10" s="204"/>
      <c r="T10" s="204"/>
      <c r="U10" s="204"/>
      <c r="V10" s="204"/>
      <c r="W10" s="204"/>
      <c r="X10" s="204"/>
      <c r="Y10" s="207"/>
    </row>
    <row r="11" spans="2:25" s="208" customFormat="1" ht="15">
      <c r="B11" s="203"/>
      <c r="C11" s="204"/>
      <c r="D11" s="166"/>
      <c r="E11" s="166"/>
      <c r="F11" s="166"/>
      <c r="G11" s="166"/>
      <c r="H11" s="166"/>
      <c r="I11" s="166"/>
      <c r="J11" s="204"/>
      <c r="K11" s="204"/>
      <c r="L11" s="204"/>
      <c r="M11" s="204"/>
      <c r="N11" s="204"/>
      <c r="O11" s="166"/>
      <c r="P11" s="166" t="s">
        <v>67</v>
      </c>
      <c r="Q11" s="165">
        <v>5443177778</v>
      </c>
      <c r="R11" s="167"/>
      <c r="S11" s="167"/>
      <c r="T11" s="204"/>
      <c r="U11" s="204"/>
      <c r="V11" s="204"/>
      <c r="W11" s="204"/>
      <c r="X11" s="204"/>
      <c r="Y11" s="207"/>
    </row>
    <row r="12" spans="2:25" s="208" customFormat="1" ht="15">
      <c r="B12" s="203"/>
      <c r="C12" s="204"/>
      <c r="D12" s="166"/>
      <c r="E12" s="166"/>
      <c r="F12" s="166"/>
      <c r="G12" s="166"/>
      <c r="H12" s="166"/>
      <c r="I12" s="166"/>
      <c r="J12" s="204"/>
      <c r="K12" s="204"/>
      <c r="L12" s="204"/>
      <c r="M12" s="204"/>
      <c r="N12" s="204"/>
      <c r="O12" s="166"/>
      <c r="P12" s="166" t="s">
        <v>68</v>
      </c>
      <c r="Q12" s="167"/>
      <c r="R12" s="167"/>
      <c r="S12" s="167"/>
      <c r="T12" s="204"/>
      <c r="U12" s="204"/>
      <c r="V12" s="204"/>
      <c r="W12" s="204"/>
      <c r="X12" s="204"/>
      <c r="Y12" s="207"/>
    </row>
    <row r="13" spans="2:25" s="208" customFormat="1" ht="15">
      <c r="B13" s="203"/>
      <c r="C13" s="204"/>
      <c r="D13" s="166"/>
      <c r="E13" s="166"/>
      <c r="F13" s="166"/>
      <c r="G13" s="166"/>
      <c r="H13" s="166"/>
      <c r="I13" s="166"/>
      <c r="J13" s="204"/>
      <c r="K13" s="204"/>
      <c r="L13" s="204"/>
      <c r="M13" s="204"/>
      <c r="N13" s="204"/>
      <c r="O13" s="166"/>
      <c r="P13" s="166" t="s">
        <v>69</v>
      </c>
      <c r="Q13" s="431" t="s">
        <v>440</v>
      </c>
      <c r="R13" s="167"/>
      <c r="S13" s="167"/>
      <c r="T13" s="204"/>
      <c r="U13" s="204"/>
      <c r="V13" s="204"/>
      <c r="W13" s="204"/>
      <c r="X13" s="204"/>
      <c r="Y13" s="207"/>
    </row>
    <row r="14" spans="2:25" s="208" customFormat="1" ht="15.75" thickBot="1">
      <c r="B14" s="203"/>
      <c r="C14" s="166" t="s">
        <v>106</v>
      </c>
      <c r="D14" s="204"/>
      <c r="E14" s="204"/>
      <c r="F14" s="204"/>
      <c r="G14" s="204"/>
      <c r="H14" s="204"/>
      <c r="I14" s="204"/>
      <c r="J14" s="204"/>
      <c r="K14" s="204"/>
      <c r="L14" s="204"/>
      <c r="M14" s="204"/>
      <c r="N14" s="204"/>
      <c r="O14" s="204"/>
      <c r="P14" s="204"/>
      <c r="Q14" s="204"/>
      <c r="R14" s="204"/>
      <c r="S14" s="204"/>
      <c r="T14" s="204"/>
      <c r="U14" s="204"/>
      <c r="V14" s="204"/>
      <c r="W14" s="204"/>
      <c r="X14" s="204"/>
      <c r="Y14" s="207"/>
    </row>
    <row r="15" spans="2:25" s="215" customFormat="1" ht="15" customHeight="1">
      <c r="B15" s="213"/>
      <c r="C15" s="642" t="s">
        <v>107</v>
      </c>
      <c r="D15" s="645" t="s">
        <v>83</v>
      </c>
      <c r="E15" s="648" t="s">
        <v>11</v>
      </c>
      <c r="F15" s="649"/>
      <c r="G15" s="649"/>
      <c r="H15" s="650"/>
      <c r="I15" s="654" t="s">
        <v>108</v>
      </c>
      <c r="J15" s="655"/>
      <c r="K15" s="655"/>
      <c r="L15" s="655"/>
      <c r="M15" s="655"/>
      <c r="N15" s="655"/>
      <c r="O15" s="655"/>
      <c r="P15" s="656"/>
      <c r="Q15" s="654" t="s">
        <v>109</v>
      </c>
      <c r="R15" s="655"/>
      <c r="S15" s="655"/>
      <c r="T15" s="655"/>
      <c r="U15" s="655"/>
      <c r="V15" s="655"/>
      <c r="W15" s="655"/>
      <c r="X15" s="656"/>
      <c r="Y15" s="214"/>
    </row>
    <row r="16" spans="2:25" s="215" customFormat="1" ht="15">
      <c r="B16" s="213"/>
      <c r="C16" s="643"/>
      <c r="D16" s="646"/>
      <c r="E16" s="651"/>
      <c r="F16" s="652"/>
      <c r="G16" s="652"/>
      <c r="H16" s="653"/>
      <c r="I16" s="622" t="s">
        <v>110</v>
      </c>
      <c r="J16" s="623"/>
      <c r="K16" s="623"/>
      <c r="L16" s="623"/>
      <c r="M16" s="623" t="s">
        <v>111</v>
      </c>
      <c r="N16" s="623"/>
      <c r="O16" s="623"/>
      <c r="P16" s="634"/>
      <c r="Q16" s="622" t="s">
        <v>110</v>
      </c>
      <c r="R16" s="623"/>
      <c r="S16" s="623"/>
      <c r="T16" s="623"/>
      <c r="U16" s="623" t="s">
        <v>111</v>
      </c>
      <c r="V16" s="623"/>
      <c r="W16" s="623"/>
      <c r="X16" s="634"/>
      <c r="Y16" s="214"/>
    </row>
    <row r="17" spans="2:25" s="215" customFormat="1" ht="15">
      <c r="B17" s="213"/>
      <c r="C17" s="643"/>
      <c r="D17" s="646"/>
      <c r="E17" s="622" t="s">
        <v>112</v>
      </c>
      <c r="F17" s="623"/>
      <c r="G17" s="623" t="s">
        <v>113</v>
      </c>
      <c r="H17" s="623"/>
      <c r="I17" s="622" t="s">
        <v>112</v>
      </c>
      <c r="J17" s="623"/>
      <c r="K17" s="623" t="s">
        <v>113</v>
      </c>
      <c r="L17" s="623"/>
      <c r="M17" s="623" t="s">
        <v>112</v>
      </c>
      <c r="N17" s="623"/>
      <c r="O17" s="623" t="s">
        <v>113</v>
      </c>
      <c r="P17" s="634"/>
      <c r="Q17" s="622" t="s">
        <v>112</v>
      </c>
      <c r="R17" s="623"/>
      <c r="S17" s="623" t="s">
        <v>113</v>
      </c>
      <c r="T17" s="623"/>
      <c r="U17" s="623" t="s">
        <v>112</v>
      </c>
      <c r="V17" s="623"/>
      <c r="W17" s="623" t="s">
        <v>113</v>
      </c>
      <c r="X17" s="634"/>
      <c r="Y17" s="214"/>
    </row>
    <row r="18" spans="2:25" s="215" customFormat="1" ht="15" customHeight="1" thickBot="1">
      <c r="B18" s="213"/>
      <c r="C18" s="644"/>
      <c r="D18" s="647"/>
      <c r="E18" s="216" t="s">
        <v>114</v>
      </c>
      <c r="F18" s="217" t="s">
        <v>115</v>
      </c>
      <c r="G18" s="217" t="s">
        <v>114</v>
      </c>
      <c r="H18" s="217" t="s">
        <v>115</v>
      </c>
      <c r="I18" s="216" t="s">
        <v>114</v>
      </c>
      <c r="J18" s="217" t="s">
        <v>115</v>
      </c>
      <c r="K18" s="217" t="s">
        <v>114</v>
      </c>
      <c r="L18" s="217" t="s">
        <v>115</v>
      </c>
      <c r="M18" s="217" t="s">
        <v>114</v>
      </c>
      <c r="N18" s="217" t="s">
        <v>115</v>
      </c>
      <c r="O18" s="217" t="s">
        <v>114</v>
      </c>
      <c r="P18" s="218" t="s">
        <v>115</v>
      </c>
      <c r="Q18" s="216" t="s">
        <v>114</v>
      </c>
      <c r="R18" s="217" t="s">
        <v>115</v>
      </c>
      <c r="S18" s="217" t="s">
        <v>114</v>
      </c>
      <c r="T18" s="217" t="s">
        <v>115</v>
      </c>
      <c r="U18" s="217" t="s">
        <v>114</v>
      </c>
      <c r="V18" s="217" t="s">
        <v>115</v>
      </c>
      <c r="W18" s="217" t="s">
        <v>114</v>
      </c>
      <c r="X18" s="218" t="s">
        <v>115</v>
      </c>
      <c r="Y18" s="214"/>
    </row>
    <row r="19" spans="2:25" s="215" customFormat="1" ht="15" customHeight="1" thickBot="1">
      <c r="B19" s="213"/>
      <c r="C19" s="432" t="s">
        <v>3</v>
      </c>
      <c r="D19" s="444">
        <v>9</v>
      </c>
      <c r="E19" s="441"/>
      <c r="F19" s="442"/>
      <c r="G19" s="442"/>
      <c r="H19" s="442"/>
      <c r="I19" s="441">
        <v>9</v>
      </c>
      <c r="J19" s="442">
        <v>1947</v>
      </c>
      <c r="K19" s="442">
        <v>2</v>
      </c>
      <c r="L19" s="442">
        <v>110</v>
      </c>
      <c r="M19" s="442"/>
      <c r="N19" s="442"/>
      <c r="O19" s="442"/>
      <c r="P19" s="443"/>
      <c r="Q19" s="441"/>
      <c r="R19" s="442"/>
      <c r="S19" s="442"/>
      <c r="T19" s="442"/>
      <c r="U19" s="442"/>
      <c r="V19" s="442"/>
      <c r="W19" s="442"/>
      <c r="X19" s="443"/>
      <c r="Y19" s="214"/>
    </row>
    <row r="20" spans="2:25" s="215" customFormat="1" ht="15" customHeight="1" thickBot="1">
      <c r="B20" s="213"/>
      <c r="C20" s="432" t="s">
        <v>5</v>
      </c>
      <c r="D20" s="444">
        <v>11</v>
      </c>
      <c r="E20" s="441"/>
      <c r="F20" s="442"/>
      <c r="G20" s="442"/>
      <c r="H20" s="442"/>
      <c r="I20" s="441">
        <v>3</v>
      </c>
      <c r="J20" s="442">
        <v>1033</v>
      </c>
      <c r="K20" s="442">
        <v>1</v>
      </c>
      <c r="L20" s="442">
        <v>55</v>
      </c>
      <c r="M20" s="442"/>
      <c r="N20" s="442"/>
      <c r="O20" s="442"/>
      <c r="P20" s="443"/>
      <c r="Q20" s="441">
        <v>7</v>
      </c>
      <c r="R20" s="442">
        <v>3423</v>
      </c>
      <c r="S20" s="442"/>
      <c r="T20" s="442"/>
      <c r="U20" s="442"/>
      <c r="V20" s="442"/>
      <c r="W20" s="442"/>
      <c r="X20" s="443"/>
      <c r="Y20" s="214"/>
    </row>
    <row r="21" spans="2:25" s="215" customFormat="1" ht="15" customHeight="1" thickBot="1">
      <c r="B21" s="213"/>
      <c r="C21" s="432" t="s">
        <v>190</v>
      </c>
      <c r="D21" s="444">
        <v>7</v>
      </c>
      <c r="E21" s="441"/>
      <c r="F21" s="442"/>
      <c r="G21" s="442"/>
      <c r="H21" s="442"/>
      <c r="I21" s="441"/>
      <c r="J21" s="442"/>
      <c r="K21" s="442"/>
      <c r="L21" s="442"/>
      <c r="M21" s="442"/>
      <c r="N21" s="442"/>
      <c r="O21" s="442"/>
      <c r="P21" s="443"/>
      <c r="Q21" s="441">
        <v>6</v>
      </c>
      <c r="R21" s="442">
        <v>4721</v>
      </c>
      <c r="S21" s="442">
        <v>1</v>
      </c>
      <c r="T21" s="442">
        <v>52</v>
      </c>
      <c r="U21" s="442"/>
      <c r="V21" s="442"/>
      <c r="W21" s="442"/>
      <c r="X21" s="443"/>
      <c r="Y21" s="214"/>
    </row>
    <row r="22" spans="2:25" s="215" customFormat="1" ht="15" customHeight="1" thickBot="1">
      <c r="B22" s="213"/>
      <c r="C22" s="432" t="s">
        <v>6</v>
      </c>
      <c r="D22" s="444">
        <v>8</v>
      </c>
      <c r="E22" s="441"/>
      <c r="F22" s="442"/>
      <c r="G22" s="442"/>
      <c r="H22" s="442"/>
      <c r="I22" s="441">
        <v>8</v>
      </c>
      <c r="J22" s="442">
        <v>1486</v>
      </c>
      <c r="K22" s="442"/>
      <c r="L22" s="442"/>
      <c r="M22" s="442"/>
      <c r="N22" s="442"/>
      <c r="O22" s="442"/>
      <c r="P22" s="443"/>
      <c r="Q22" s="441"/>
      <c r="R22" s="442"/>
      <c r="S22" s="442"/>
      <c r="T22" s="442"/>
      <c r="U22" s="442"/>
      <c r="V22" s="442"/>
      <c r="W22" s="442"/>
      <c r="X22" s="443"/>
      <c r="Y22" s="214"/>
    </row>
    <row r="23" spans="2:25" s="215" customFormat="1" ht="15" customHeight="1" thickBot="1">
      <c r="B23" s="213"/>
      <c r="C23" s="432" t="s">
        <v>7</v>
      </c>
      <c r="D23" s="444">
        <v>0</v>
      </c>
      <c r="E23" s="441"/>
      <c r="F23" s="442"/>
      <c r="G23" s="442"/>
      <c r="H23" s="442"/>
      <c r="I23" s="441"/>
      <c r="J23" s="442"/>
      <c r="K23" s="442"/>
      <c r="L23" s="442"/>
      <c r="M23" s="442"/>
      <c r="N23" s="442"/>
      <c r="O23" s="442"/>
      <c r="P23" s="443"/>
      <c r="Q23" s="441"/>
      <c r="R23" s="442"/>
      <c r="S23" s="442"/>
      <c r="T23" s="442"/>
      <c r="U23" s="442"/>
      <c r="V23" s="442"/>
      <c r="W23" s="442"/>
      <c r="X23" s="443"/>
      <c r="Y23" s="214"/>
    </row>
    <row r="24" spans="2:25" s="215" customFormat="1" ht="15" customHeight="1" thickBot="1">
      <c r="B24" s="213"/>
      <c r="C24" s="432" t="s">
        <v>8</v>
      </c>
      <c r="D24" s="444">
        <v>10</v>
      </c>
      <c r="E24" s="441"/>
      <c r="F24" s="442"/>
      <c r="G24" s="442"/>
      <c r="H24" s="442"/>
      <c r="I24" s="441"/>
      <c r="J24" s="442"/>
      <c r="K24" s="442"/>
      <c r="L24" s="442"/>
      <c r="M24" s="442"/>
      <c r="N24" s="442"/>
      <c r="O24" s="442"/>
      <c r="P24" s="443"/>
      <c r="Q24" s="441">
        <v>8</v>
      </c>
      <c r="R24" s="442">
        <v>2760</v>
      </c>
      <c r="S24" s="442">
        <v>2</v>
      </c>
      <c r="T24" s="442">
        <v>170</v>
      </c>
      <c r="U24" s="442"/>
      <c r="V24" s="442"/>
      <c r="W24" s="442"/>
      <c r="X24" s="443"/>
      <c r="Y24" s="214"/>
    </row>
    <row r="25" spans="2:25" s="215" customFormat="1" ht="15" customHeight="1" thickBot="1">
      <c r="B25" s="213"/>
      <c r="C25" s="432" t="s">
        <v>9</v>
      </c>
      <c r="D25" s="444">
        <v>4</v>
      </c>
      <c r="E25" s="441"/>
      <c r="F25" s="442"/>
      <c r="G25" s="442"/>
      <c r="H25" s="442"/>
      <c r="I25" s="441"/>
      <c r="J25" s="442"/>
      <c r="K25" s="442"/>
      <c r="L25" s="442"/>
      <c r="M25" s="442"/>
      <c r="N25" s="442"/>
      <c r="O25" s="442"/>
      <c r="P25" s="443"/>
      <c r="Q25" s="441">
        <v>4</v>
      </c>
      <c r="R25" s="442">
        <v>2215</v>
      </c>
      <c r="S25" s="442"/>
      <c r="T25" s="442"/>
      <c r="U25" s="442"/>
      <c r="V25" s="442"/>
      <c r="W25" s="442"/>
      <c r="X25" s="443"/>
      <c r="Y25" s="214"/>
    </row>
    <row r="26" spans="2:25" s="215" customFormat="1" ht="15" customHeight="1" thickBot="1">
      <c r="B26" s="213"/>
      <c r="C26" s="432" t="s">
        <v>10</v>
      </c>
      <c r="D26" s="444">
        <v>19</v>
      </c>
      <c r="E26" s="441"/>
      <c r="F26" s="442"/>
      <c r="G26" s="442"/>
      <c r="H26" s="442"/>
      <c r="I26" s="441"/>
      <c r="J26" s="442"/>
      <c r="K26" s="442"/>
      <c r="L26" s="442"/>
      <c r="M26" s="442"/>
      <c r="N26" s="442"/>
      <c r="O26" s="442"/>
      <c r="P26" s="443"/>
      <c r="Q26" s="441">
        <v>17</v>
      </c>
      <c r="R26" s="442">
        <v>5153</v>
      </c>
      <c r="S26" s="442">
        <v>2</v>
      </c>
      <c r="T26" s="442">
        <v>224</v>
      </c>
      <c r="U26" s="442"/>
      <c r="V26" s="442"/>
      <c r="W26" s="442"/>
      <c r="X26" s="443"/>
      <c r="Y26" s="214"/>
    </row>
    <row r="27" spans="2:25" s="208" customFormat="1" ht="26.25" customHeight="1" thickBot="1">
      <c r="B27" s="203"/>
      <c r="C27" s="454"/>
      <c r="D27" s="455">
        <f>SUM(D19:D26)</f>
        <v>68</v>
      </c>
      <c r="E27" s="456"/>
      <c r="F27" s="457"/>
      <c r="G27" s="457"/>
      <c r="H27" s="457"/>
      <c r="I27" s="456">
        <f>SUM(I19:I26)</f>
        <v>20</v>
      </c>
      <c r="J27" s="457">
        <f>SUM(J19:J26)</f>
        <v>4466</v>
      </c>
      <c r="K27" s="457">
        <f>SUM(K19:K26)</f>
        <v>3</v>
      </c>
      <c r="L27" s="457">
        <f>SUM(L19:L26)</f>
        <v>165</v>
      </c>
      <c r="M27" s="457"/>
      <c r="N27" s="457"/>
      <c r="O27" s="457"/>
      <c r="P27" s="458"/>
      <c r="Q27" s="456">
        <f>SUM(Q20:Q26)</f>
        <v>42</v>
      </c>
      <c r="R27" s="457">
        <f>SUM(R20:R26)</f>
        <v>18272</v>
      </c>
      <c r="S27" s="457">
        <f>SUM(S19:S26)</f>
        <v>5</v>
      </c>
      <c r="T27" s="457">
        <f>SUM(T20:T26)</f>
        <v>446</v>
      </c>
      <c r="U27" s="457"/>
      <c r="V27" s="457"/>
      <c r="W27" s="457"/>
      <c r="X27" s="458"/>
      <c r="Y27" s="207"/>
    </row>
    <row r="28" spans="2:25" s="208" customFormat="1" ht="14.25">
      <c r="B28" s="203"/>
      <c r="C28" s="204" t="s">
        <v>116</v>
      </c>
      <c r="D28" s="204"/>
      <c r="E28" s="204"/>
      <c r="F28" s="204"/>
      <c r="G28" s="204"/>
      <c r="H28" s="204"/>
      <c r="I28" s="204"/>
      <c r="J28" s="204"/>
      <c r="K28" s="204"/>
      <c r="L28" s="204"/>
      <c r="M28" s="204"/>
      <c r="N28" s="204"/>
      <c r="O28" s="204"/>
      <c r="P28" s="204"/>
      <c r="Q28" s="204"/>
      <c r="R28" s="204"/>
      <c r="S28" s="204"/>
      <c r="T28" s="204"/>
      <c r="U28" s="204"/>
      <c r="V28" s="204"/>
      <c r="W28" s="204"/>
      <c r="X28" s="204"/>
      <c r="Y28" s="207"/>
    </row>
    <row r="29" spans="2:25" s="208" customFormat="1" ht="14.25">
      <c r="B29" s="203"/>
      <c r="C29" s="204"/>
      <c r="D29" s="204"/>
      <c r="E29" s="204"/>
      <c r="F29" s="204"/>
      <c r="G29" s="204"/>
      <c r="H29" s="204"/>
      <c r="I29" s="204"/>
      <c r="J29" s="204"/>
      <c r="K29" s="204"/>
      <c r="L29" s="204"/>
      <c r="M29" s="204"/>
      <c r="N29" s="204"/>
      <c r="O29" s="204"/>
      <c r="P29" s="204"/>
      <c r="Q29" s="204"/>
      <c r="R29" s="204"/>
      <c r="S29" s="204"/>
      <c r="T29" s="204"/>
      <c r="U29" s="204"/>
      <c r="V29" s="204"/>
      <c r="W29" s="204"/>
      <c r="X29" s="204"/>
      <c r="Y29" s="207"/>
    </row>
    <row r="30" spans="2:25" s="208" customFormat="1" ht="14.25">
      <c r="B30" s="203"/>
      <c r="C30" s="204"/>
      <c r="D30" s="204"/>
      <c r="E30" s="204"/>
      <c r="F30" s="204"/>
      <c r="G30" s="204"/>
      <c r="H30" s="204"/>
      <c r="I30" s="204"/>
      <c r="J30" s="204"/>
      <c r="K30" s="204"/>
      <c r="L30" s="204"/>
      <c r="M30" s="204"/>
      <c r="N30" s="204"/>
      <c r="O30" s="204"/>
      <c r="P30" s="204"/>
      <c r="Q30" s="204"/>
      <c r="R30" s="204"/>
      <c r="S30" s="204"/>
      <c r="T30" s="204"/>
      <c r="U30" s="204"/>
      <c r="V30" s="204"/>
      <c r="W30" s="204"/>
      <c r="X30" s="204"/>
      <c r="Y30" s="207"/>
    </row>
    <row r="31" spans="2:25" s="208" customFormat="1" ht="15.75" thickBot="1">
      <c r="B31" s="203"/>
      <c r="C31" s="166" t="s">
        <v>117</v>
      </c>
      <c r="D31" s="204"/>
      <c r="E31" s="204"/>
      <c r="F31" s="204"/>
      <c r="G31" s="204"/>
      <c r="H31" s="204"/>
      <c r="I31" s="204"/>
      <c r="J31" s="204"/>
      <c r="K31" s="204"/>
      <c r="L31" s="166"/>
      <c r="M31" s="204"/>
      <c r="N31" s="204"/>
      <c r="O31" s="204"/>
      <c r="P31" s="204"/>
      <c r="Q31" s="204"/>
      <c r="R31" s="204"/>
      <c r="S31" s="204"/>
      <c r="T31" s="204"/>
      <c r="U31" s="204"/>
      <c r="V31" s="204"/>
      <c r="W31" s="204"/>
      <c r="X31" s="204"/>
      <c r="Y31" s="207"/>
    </row>
    <row r="32" spans="2:25" s="225" customFormat="1" ht="21.75" customHeight="1">
      <c r="B32" s="222"/>
      <c r="C32" s="635" t="s">
        <v>107</v>
      </c>
      <c r="D32" s="637" t="s">
        <v>118</v>
      </c>
      <c r="E32" s="639" t="s">
        <v>119</v>
      </c>
      <c r="F32" s="640"/>
      <c r="G32" s="640"/>
      <c r="H32" s="640"/>
      <c r="I32" s="640"/>
      <c r="J32" s="640"/>
      <c r="K32" s="640"/>
      <c r="L32" s="640"/>
      <c r="M32" s="640"/>
      <c r="N32" s="640"/>
      <c r="O32" s="641"/>
      <c r="P32" s="223"/>
      <c r="Q32" s="223"/>
      <c r="R32" s="223"/>
      <c r="S32" s="223"/>
      <c r="T32" s="223"/>
      <c r="U32" s="223"/>
      <c r="V32" s="223"/>
      <c r="W32" s="223"/>
      <c r="X32" s="223"/>
      <c r="Y32" s="224"/>
    </row>
    <row r="33" spans="2:25" s="225" customFormat="1" ht="56.25" customHeight="1" thickBot="1">
      <c r="B33" s="222"/>
      <c r="C33" s="636"/>
      <c r="D33" s="638"/>
      <c r="E33" s="226" t="s">
        <v>120</v>
      </c>
      <c r="F33" s="226" t="s">
        <v>121</v>
      </c>
      <c r="G33" s="226" t="s">
        <v>122</v>
      </c>
      <c r="H33" s="226" t="s">
        <v>170</v>
      </c>
      <c r="I33" s="226" t="s">
        <v>171</v>
      </c>
      <c r="J33" s="226" t="s">
        <v>123</v>
      </c>
      <c r="K33" s="226" t="s">
        <v>124</v>
      </c>
      <c r="L33" s="226" t="s">
        <v>125</v>
      </c>
      <c r="M33" s="226" t="s">
        <v>126</v>
      </c>
      <c r="N33" s="226" t="s">
        <v>127</v>
      </c>
      <c r="O33" s="227" t="s">
        <v>128</v>
      </c>
      <c r="P33" s="223"/>
      <c r="Q33" s="223"/>
      <c r="R33" s="223"/>
      <c r="S33" s="223"/>
      <c r="T33" s="223"/>
      <c r="U33" s="223"/>
      <c r="V33" s="223"/>
      <c r="W33" s="223"/>
      <c r="X33" s="223"/>
      <c r="Y33" s="224"/>
    </row>
    <row r="34" spans="2:25" s="225" customFormat="1" ht="56.25" customHeight="1" thickBot="1">
      <c r="B34" s="222"/>
      <c r="C34" s="432" t="s">
        <v>3</v>
      </c>
      <c r="D34" s="446">
        <v>1</v>
      </c>
      <c r="E34" s="447"/>
      <c r="F34" s="447"/>
      <c r="G34" s="447"/>
      <c r="H34" s="447"/>
      <c r="I34" s="447">
        <v>17.600000000000001</v>
      </c>
      <c r="J34" s="447"/>
      <c r="K34" s="447"/>
      <c r="L34" s="447"/>
      <c r="M34" s="447"/>
      <c r="N34" s="447"/>
      <c r="O34" s="448"/>
      <c r="P34" s="223"/>
      <c r="Q34" s="223"/>
      <c r="R34" s="223"/>
      <c r="S34" s="223"/>
      <c r="T34" s="223"/>
      <c r="U34" s="223"/>
      <c r="V34" s="223"/>
      <c r="W34" s="223"/>
      <c r="X34" s="223"/>
      <c r="Y34" s="224"/>
    </row>
    <row r="35" spans="2:25" s="225" customFormat="1" ht="56.25" customHeight="1" thickBot="1">
      <c r="B35" s="222"/>
      <c r="C35" s="432" t="s">
        <v>5</v>
      </c>
      <c r="D35" s="446">
        <v>4</v>
      </c>
      <c r="E35" s="447"/>
      <c r="F35" s="447"/>
      <c r="G35" s="447"/>
      <c r="H35" s="447"/>
      <c r="I35" s="447">
        <v>7.6</v>
      </c>
      <c r="J35" s="447"/>
      <c r="K35" s="447"/>
      <c r="L35" s="447"/>
      <c r="M35" s="447"/>
      <c r="N35" s="447"/>
      <c r="O35" s="448">
        <v>2</v>
      </c>
      <c r="P35" s="223"/>
      <c r="Q35" s="223"/>
      <c r="R35" s="223"/>
      <c r="S35" s="223"/>
      <c r="T35" s="223"/>
      <c r="U35" s="223"/>
      <c r="V35" s="223"/>
      <c r="W35" s="223"/>
      <c r="X35" s="223"/>
      <c r="Y35" s="224"/>
    </row>
    <row r="36" spans="2:25" s="225" customFormat="1" ht="56.25" customHeight="1" thickBot="1">
      <c r="B36" s="222"/>
      <c r="C36" s="432" t="s">
        <v>190</v>
      </c>
      <c r="D36" s="446">
        <v>3</v>
      </c>
      <c r="E36" s="447"/>
      <c r="F36" s="447"/>
      <c r="G36" s="447"/>
      <c r="H36" s="447"/>
      <c r="I36" s="447">
        <v>6.3</v>
      </c>
      <c r="J36" s="447"/>
      <c r="K36" s="447"/>
      <c r="L36" s="447"/>
      <c r="M36" s="447"/>
      <c r="N36" s="447"/>
      <c r="O36" s="448">
        <v>5</v>
      </c>
      <c r="P36" s="223"/>
      <c r="Q36" s="223"/>
      <c r="R36" s="223"/>
      <c r="S36" s="223"/>
      <c r="T36" s="223"/>
      <c r="U36" s="223"/>
      <c r="V36" s="223"/>
      <c r="W36" s="223"/>
      <c r="X36" s="223"/>
      <c r="Y36" s="224"/>
    </row>
    <row r="37" spans="2:25" s="225" customFormat="1" ht="56.25" customHeight="1" thickBot="1">
      <c r="B37" s="222"/>
      <c r="C37" s="432" t="s">
        <v>6</v>
      </c>
      <c r="D37" s="446">
        <v>2</v>
      </c>
      <c r="E37" s="447"/>
      <c r="F37" s="447"/>
      <c r="G37" s="447"/>
      <c r="H37" s="447"/>
      <c r="I37" s="447">
        <v>2.8</v>
      </c>
      <c r="J37" s="447"/>
      <c r="K37" s="447"/>
      <c r="L37" s="447"/>
      <c r="M37" s="447"/>
      <c r="N37" s="447"/>
      <c r="O37" s="448">
        <v>3</v>
      </c>
      <c r="P37" s="223"/>
      <c r="Q37" s="223"/>
      <c r="R37" s="223"/>
      <c r="S37" s="223"/>
      <c r="T37" s="223"/>
      <c r="U37" s="223"/>
      <c r="V37" s="223"/>
      <c r="W37" s="223"/>
      <c r="X37" s="223"/>
      <c r="Y37" s="224"/>
    </row>
    <row r="38" spans="2:25" s="225" customFormat="1" ht="56.25" customHeight="1" thickBot="1">
      <c r="B38" s="222"/>
      <c r="C38" s="432" t="s">
        <v>7</v>
      </c>
      <c r="D38" s="446">
        <v>2</v>
      </c>
      <c r="E38" s="447"/>
      <c r="F38" s="447"/>
      <c r="G38" s="447"/>
      <c r="H38" s="447"/>
      <c r="I38" s="447">
        <v>5.65</v>
      </c>
      <c r="J38" s="447"/>
      <c r="K38" s="447"/>
      <c r="L38" s="447"/>
      <c r="M38" s="447"/>
      <c r="N38" s="447"/>
      <c r="O38" s="448"/>
      <c r="P38" s="223"/>
      <c r="Q38" s="223"/>
      <c r="R38" s="223"/>
      <c r="S38" s="223"/>
      <c r="T38" s="223"/>
      <c r="U38" s="223"/>
      <c r="V38" s="223"/>
      <c r="W38" s="223"/>
      <c r="X38" s="223"/>
      <c r="Y38" s="224"/>
    </row>
    <row r="39" spans="2:25" s="225" customFormat="1" ht="56.25" customHeight="1" thickBot="1">
      <c r="B39" s="222"/>
      <c r="C39" s="432" t="s">
        <v>8</v>
      </c>
      <c r="D39" s="446">
        <v>3</v>
      </c>
      <c r="E39" s="447"/>
      <c r="F39" s="447"/>
      <c r="G39" s="447"/>
      <c r="H39" s="447"/>
      <c r="I39" s="447">
        <v>3</v>
      </c>
      <c r="J39" s="447"/>
      <c r="K39" s="447"/>
      <c r="L39" s="447"/>
      <c r="M39" s="447"/>
      <c r="N39" s="447"/>
      <c r="O39" s="448">
        <v>14</v>
      </c>
      <c r="P39" s="223"/>
      <c r="Q39" s="223"/>
      <c r="R39" s="223"/>
      <c r="S39" s="223"/>
      <c r="T39" s="223"/>
      <c r="U39" s="223"/>
      <c r="V39" s="223"/>
      <c r="W39" s="223"/>
      <c r="X39" s="223"/>
      <c r="Y39" s="224"/>
    </row>
    <row r="40" spans="2:25" s="225" customFormat="1" ht="56.25" customHeight="1" thickBot="1">
      <c r="B40" s="222"/>
      <c r="C40" s="432" t="s">
        <v>9</v>
      </c>
      <c r="D40" s="446">
        <v>3</v>
      </c>
      <c r="E40" s="447"/>
      <c r="F40" s="447"/>
      <c r="G40" s="447"/>
      <c r="H40" s="447"/>
      <c r="I40" s="447">
        <v>3.5</v>
      </c>
      <c r="J40" s="447"/>
      <c r="K40" s="447"/>
      <c r="L40" s="447"/>
      <c r="M40" s="447"/>
      <c r="N40" s="447"/>
      <c r="O40" s="448">
        <v>1</v>
      </c>
      <c r="P40" s="223"/>
      <c r="Q40" s="223"/>
      <c r="R40" s="223"/>
      <c r="S40" s="223"/>
      <c r="T40" s="223"/>
      <c r="U40" s="223"/>
      <c r="V40" s="223"/>
      <c r="W40" s="223"/>
      <c r="X40" s="223"/>
      <c r="Y40" s="224"/>
    </row>
    <row r="41" spans="2:25" s="225" customFormat="1" ht="56.25" customHeight="1" thickBot="1">
      <c r="B41" s="222"/>
      <c r="C41" s="432" t="s">
        <v>10</v>
      </c>
      <c r="D41" s="446">
        <v>7</v>
      </c>
      <c r="E41" s="447"/>
      <c r="F41" s="447"/>
      <c r="G41" s="447"/>
      <c r="H41" s="447"/>
      <c r="I41" s="447"/>
      <c r="J41" s="447"/>
      <c r="K41" s="447"/>
      <c r="L41" s="447"/>
      <c r="M41" s="447"/>
      <c r="N41" s="447"/>
      <c r="O41" s="448">
        <v>7</v>
      </c>
      <c r="P41" s="223"/>
      <c r="Q41" s="223"/>
      <c r="R41" s="223"/>
      <c r="S41" s="223"/>
      <c r="T41" s="223"/>
      <c r="U41" s="223"/>
      <c r="V41" s="223"/>
      <c r="W41" s="223"/>
      <c r="X41" s="223"/>
      <c r="Y41" s="224"/>
    </row>
    <row r="42" spans="2:25" s="208" customFormat="1" ht="30.75" customHeight="1" thickBot="1">
      <c r="B42" s="203"/>
      <c r="C42" s="445" t="s">
        <v>2</v>
      </c>
      <c r="D42" s="449">
        <f>SUM(D34:D41)</f>
        <v>25</v>
      </c>
      <c r="E42" s="450"/>
      <c r="F42" s="450"/>
      <c r="G42" s="450"/>
      <c r="H42" s="450"/>
      <c r="I42" s="450">
        <f>SUM(I34:I41)</f>
        <v>46.45</v>
      </c>
      <c r="J42" s="450"/>
      <c r="K42" s="450"/>
      <c r="L42" s="450"/>
      <c r="M42" s="450"/>
      <c r="N42" s="450"/>
      <c r="O42" s="451">
        <f>SUM(O34:O41)</f>
        <v>32</v>
      </c>
      <c r="P42" s="204"/>
      <c r="Q42" s="204"/>
      <c r="R42" s="204"/>
      <c r="S42" s="204"/>
      <c r="T42" s="204"/>
      <c r="U42" s="204"/>
      <c r="V42" s="204"/>
      <c r="W42" s="204"/>
      <c r="X42" s="204"/>
      <c r="Y42" s="207"/>
    </row>
    <row r="43" spans="2:25" ht="13.5" customHeight="1">
      <c r="B43" s="231"/>
      <c r="C43" s="232"/>
      <c r="D43" s="232"/>
      <c r="E43" s="232"/>
      <c r="F43" s="232"/>
      <c r="G43" s="232"/>
      <c r="H43" s="232"/>
      <c r="I43" s="232"/>
      <c r="J43" s="232"/>
      <c r="K43" s="232"/>
      <c r="L43" s="232"/>
      <c r="M43" s="232"/>
      <c r="N43" s="232"/>
      <c r="O43" s="232"/>
      <c r="P43" s="232"/>
      <c r="Q43" s="232"/>
      <c r="R43" s="232"/>
      <c r="S43" s="232"/>
      <c r="T43" s="232"/>
      <c r="U43" s="232"/>
      <c r="V43" s="232"/>
      <c r="W43" s="232"/>
      <c r="X43" s="232"/>
      <c r="Y43" s="233"/>
    </row>
    <row r="44" spans="2:25">
      <c r="B44" s="231"/>
      <c r="C44" s="232"/>
      <c r="D44" s="232"/>
      <c r="E44" s="232"/>
      <c r="F44" s="232"/>
      <c r="G44" s="232"/>
      <c r="H44" s="232"/>
      <c r="I44" s="232"/>
      <c r="J44" s="232"/>
      <c r="K44" s="232"/>
      <c r="L44" s="232"/>
      <c r="M44" s="232"/>
      <c r="N44" s="232"/>
      <c r="O44" s="232"/>
      <c r="P44" s="232"/>
      <c r="Q44" s="232"/>
      <c r="R44" s="232"/>
      <c r="S44" s="232"/>
      <c r="T44" s="232"/>
      <c r="U44" s="232"/>
      <c r="V44" s="232"/>
      <c r="W44" s="232"/>
      <c r="X44" s="232"/>
      <c r="Y44" s="233"/>
    </row>
    <row r="45" spans="2:25" ht="15.75" thickBot="1">
      <c r="B45" s="231"/>
      <c r="C45" s="166" t="s">
        <v>129</v>
      </c>
      <c r="D45" s="232"/>
      <c r="E45" s="232"/>
      <c r="F45" s="232"/>
      <c r="G45" s="232"/>
      <c r="H45" s="232"/>
      <c r="I45" s="232"/>
      <c r="J45" s="232"/>
      <c r="K45" s="232"/>
      <c r="L45" s="232"/>
      <c r="M45" s="232"/>
      <c r="N45" s="232"/>
      <c r="O45" s="232"/>
      <c r="P45" s="232"/>
      <c r="Q45" s="232"/>
      <c r="R45" s="232"/>
      <c r="S45" s="232"/>
      <c r="T45" s="232"/>
      <c r="U45" s="232"/>
      <c r="V45" s="232"/>
      <c r="W45" s="232"/>
      <c r="X45" s="232"/>
      <c r="Y45" s="233"/>
    </row>
    <row r="46" spans="2:25" s="237" customFormat="1" ht="27" customHeight="1">
      <c r="B46" s="234"/>
      <c r="C46" s="626" t="s">
        <v>107</v>
      </c>
      <c r="D46" s="632" t="s">
        <v>118</v>
      </c>
      <c r="E46" s="626" t="s">
        <v>130</v>
      </c>
      <c r="F46" s="628"/>
      <c r="G46" s="626" t="s">
        <v>131</v>
      </c>
      <c r="H46" s="628"/>
      <c r="I46" s="626" t="s">
        <v>132</v>
      </c>
      <c r="J46" s="628"/>
      <c r="K46" s="626" t="s">
        <v>133</v>
      </c>
      <c r="L46" s="628"/>
      <c r="M46" s="624" t="s">
        <v>134</v>
      </c>
      <c r="N46" s="625"/>
      <c r="O46" s="235"/>
      <c r="P46" s="235"/>
      <c r="Q46" s="235"/>
      <c r="R46" s="235"/>
      <c r="S46" s="235"/>
      <c r="T46" s="235"/>
      <c r="U46" s="235"/>
      <c r="V46" s="235"/>
      <c r="W46" s="235"/>
      <c r="X46" s="235"/>
      <c r="Y46" s="236"/>
    </row>
    <row r="47" spans="2:25" s="244" customFormat="1" ht="62.25" customHeight="1" thickBot="1">
      <c r="B47" s="238"/>
      <c r="C47" s="631"/>
      <c r="D47" s="633"/>
      <c r="E47" s="239" t="s">
        <v>135</v>
      </c>
      <c r="F47" s="240" t="s">
        <v>136</v>
      </c>
      <c r="G47" s="239" t="s">
        <v>135</v>
      </c>
      <c r="H47" s="240" t="s">
        <v>136</v>
      </c>
      <c r="I47" s="239" t="s">
        <v>135</v>
      </c>
      <c r="J47" s="240" t="s">
        <v>136</v>
      </c>
      <c r="K47" s="239" t="s">
        <v>135</v>
      </c>
      <c r="L47" s="240" t="s">
        <v>136</v>
      </c>
      <c r="M47" s="241" t="s">
        <v>137</v>
      </c>
      <c r="N47" s="240" t="s">
        <v>138</v>
      </c>
      <c r="O47" s="242"/>
      <c r="P47" s="242"/>
      <c r="Q47" s="242"/>
      <c r="R47" s="242"/>
      <c r="S47" s="242"/>
      <c r="T47" s="242"/>
      <c r="U47" s="242"/>
      <c r="V47" s="242"/>
      <c r="W47" s="242"/>
      <c r="X47" s="242"/>
      <c r="Y47" s="243"/>
    </row>
    <row r="48" spans="2:25" ht="29.25" customHeight="1" thickBot="1">
      <c r="B48" s="231"/>
      <c r="C48" s="228" t="s">
        <v>190</v>
      </c>
      <c r="D48" s="229">
        <v>1</v>
      </c>
      <c r="E48" s="245"/>
      <c r="F48" s="230"/>
      <c r="G48" s="245"/>
      <c r="H48" s="230"/>
      <c r="I48" s="246"/>
      <c r="J48" s="247">
        <v>87</v>
      </c>
      <c r="K48" s="246"/>
      <c r="L48" s="247"/>
      <c r="M48" s="248"/>
      <c r="N48" s="249"/>
      <c r="O48" s="232"/>
      <c r="P48" s="232"/>
      <c r="Q48" s="232"/>
      <c r="R48" s="232"/>
      <c r="S48" s="232"/>
      <c r="T48" s="232"/>
      <c r="U48" s="232"/>
      <c r="V48" s="232"/>
      <c r="W48" s="232"/>
      <c r="X48" s="232"/>
      <c r="Y48" s="233"/>
    </row>
    <row r="49" spans="2:25">
      <c r="B49" s="231"/>
      <c r="C49" s="232"/>
      <c r="D49" s="232"/>
      <c r="E49" s="232"/>
      <c r="F49" s="232"/>
      <c r="G49" s="232"/>
      <c r="H49" s="232"/>
      <c r="I49" s="232"/>
      <c r="J49" s="232"/>
      <c r="K49" s="232"/>
      <c r="L49" s="232"/>
      <c r="M49" s="232"/>
      <c r="N49" s="232"/>
      <c r="O49" s="232"/>
      <c r="P49" s="232"/>
      <c r="Q49" s="232"/>
      <c r="R49" s="232"/>
      <c r="S49" s="232"/>
      <c r="T49" s="232"/>
      <c r="U49" s="232"/>
      <c r="V49" s="232"/>
      <c r="W49" s="232"/>
      <c r="X49" s="232"/>
      <c r="Y49" s="233"/>
    </row>
    <row r="50" spans="2:25" ht="15.75" thickBot="1">
      <c r="B50" s="231"/>
      <c r="C50" s="166" t="s">
        <v>139</v>
      </c>
      <c r="D50" s="232"/>
      <c r="E50" s="232"/>
      <c r="F50" s="232"/>
      <c r="G50" s="232"/>
      <c r="H50" s="232"/>
      <c r="I50" s="232"/>
      <c r="J50" s="232"/>
      <c r="K50" s="232"/>
      <c r="L50" s="232"/>
      <c r="M50" s="232"/>
      <c r="N50" s="232"/>
      <c r="O50" s="232"/>
      <c r="P50" s="232"/>
      <c r="Q50" s="232"/>
      <c r="R50" s="232"/>
      <c r="S50" s="232"/>
      <c r="T50" s="232"/>
      <c r="U50" s="232"/>
      <c r="V50" s="232"/>
      <c r="W50" s="232"/>
      <c r="X50" s="232"/>
      <c r="Y50" s="233"/>
    </row>
    <row r="51" spans="2:25" s="237" customFormat="1" ht="27" customHeight="1">
      <c r="B51" s="234"/>
      <c r="C51" s="626" t="s">
        <v>107</v>
      </c>
      <c r="D51" s="628" t="s">
        <v>118</v>
      </c>
      <c r="E51" s="624" t="s">
        <v>140</v>
      </c>
      <c r="F51" s="630"/>
      <c r="G51" s="630"/>
      <c r="H51" s="625"/>
      <c r="I51" s="624" t="s">
        <v>141</v>
      </c>
      <c r="J51" s="630"/>
      <c r="K51" s="630"/>
      <c r="L51" s="625"/>
      <c r="M51" s="624" t="s">
        <v>142</v>
      </c>
      <c r="N51" s="630"/>
      <c r="O51" s="630"/>
      <c r="P51" s="625"/>
      <c r="Q51" s="235"/>
      <c r="R51" s="235"/>
      <c r="S51" s="235"/>
      <c r="T51" s="235"/>
      <c r="U51" s="235"/>
      <c r="V51" s="235"/>
      <c r="W51" s="235"/>
      <c r="X51" s="235"/>
      <c r="Y51" s="236"/>
    </row>
    <row r="52" spans="2:25" s="215" customFormat="1" ht="15" customHeight="1" thickBot="1">
      <c r="B52" s="213"/>
      <c r="C52" s="627"/>
      <c r="D52" s="629"/>
      <c r="E52" s="216" t="s">
        <v>114</v>
      </c>
      <c r="F52" s="217" t="s">
        <v>115</v>
      </c>
      <c r="G52" s="217" t="s">
        <v>114</v>
      </c>
      <c r="H52" s="217" t="s">
        <v>115</v>
      </c>
      <c r="I52" s="216" t="s">
        <v>114</v>
      </c>
      <c r="J52" s="217" t="s">
        <v>115</v>
      </c>
      <c r="K52" s="217" t="s">
        <v>114</v>
      </c>
      <c r="L52" s="217" t="s">
        <v>115</v>
      </c>
      <c r="M52" s="216" t="s">
        <v>114</v>
      </c>
      <c r="N52" s="217" t="s">
        <v>115</v>
      </c>
      <c r="O52" s="217" t="s">
        <v>114</v>
      </c>
      <c r="P52" s="218" t="s">
        <v>115</v>
      </c>
      <c r="Q52" s="166"/>
      <c r="R52" s="166"/>
      <c r="S52" s="166"/>
      <c r="T52" s="166"/>
      <c r="U52" s="166"/>
      <c r="V52" s="166"/>
      <c r="W52" s="166"/>
      <c r="X52" s="166"/>
      <c r="Y52" s="214"/>
    </row>
    <row r="53" spans="2:25" s="208" customFormat="1" ht="26.25" customHeight="1" thickBot="1">
      <c r="B53" s="203"/>
      <c r="C53" s="250"/>
      <c r="D53" s="251"/>
      <c r="E53" s="219"/>
      <c r="F53" s="220"/>
      <c r="G53" s="220"/>
      <c r="H53" s="220"/>
      <c r="I53" s="219"/>
      <c r="J53" s="220"/>
      <c r="K53" s="220"/>
      <c r="L53" s="220"/>
      <c r="M53" s="219"/>
      <c r="N53" s="220"/>
      <c r="O53" s="220"/>
      <c r="P53" s="221"/>
      <c r="Q53" s="204"/>
      <c r="R53" s="204"/>
      <c r="S53" s="204"/>
      <c r="T53" s="204"/>
      <c r="U53" s="204"/>
      <c r="V53" s="204"/>
      <c r="W53" s="204"/>
      <c r="X53" s="204"/>
      <c r="Y53" s="207"/>
    </row>
    <row r="54" spans="2:25" ht="24" customHeight="1">
      <c r="B54" s="231"/>
      <c r="C54" s="232"/>
      <c r="D54" s="232"/>
      <c r="E54" s="232"/>
      <c r="F54" s="232"/>
      <c r="G54" s="232"/>
      <c r="H54" s="232"/>
      <c r="I54" s="232"/>
      <c r="J54" s="232"/>
      <c r="K54" s="232"/>
      <c r="L54" s="232"/>
      <c r="M54" s="232"/>
      <c r="N54" s="232"/>
      <c r="O54" s="232"/>
      <c r="P54" s="232"/>
      <c r="Q54" s="232"/>
      <c r="R54" s="232"/>
      <c r="S54" s="232"/>
      <c r="T54" s="232"/>
      <c r="U54" s="232"/>
      <c r="V54" s="232"/>
      <c r="W54" s="232"/>
      <c r="X54" s="232"/>
      <c r="Y54" s="233"/>
    </row>
    <row r="55" spans="2:25">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3"/>
    </row>
    <row r="56" spans="2:25" ht="15">
      <c r="B56" s="231"/>
      <c r="C56" s="166" t="s">
        <v>143</v>
      </c>
      <c r="D56" s="232"/>
      <c r="E56" s="204"/>
      <c r="F56" s="204"/>
      <c r="G56" s="204"/>
      <c r="H56" s="232"/>
      <c r="I56" s="232"/>
      <c r="J56" s="232"/>
      <c r="K56" s="232"/>
      <c r="L56" s="232"/>
      <c r="M56" s="232"/>
      <c r="N56" s="232"/>
      <c r="O56" s="232"/>
      <c r="P56" s="232"/>
      <c r="Q56" s="232"/>
      <c r="R56" s="232"/>
      <c r="S56" s="232"/>
      <c r="T56" s="232"/>
      <c r="U56" s="232"/>
      <c r="V56" s="232"/>
      <c r="W56" s="232"/>
      <c r="X56" s="232"/>
      <c r="Y56" s="233"/>
    </row>
    <row r="57" spans="2:25" ht="13.5" thickBot="1">
      <c r="B57" s="231"/>
      <c r="C57" s="232"/>
      <c r="D57" s="232"/>
      <c r="E57" s="232"/>
      <c r="F57" s="232"/>
      <c r="G57" s="232"/>
      <c r="H57" s="232"/>
      <c r="I57" s="232"/>
      <c r="J57" s="232"/>
      <c r="K57" s="232"/>
      <c r="L57" s="232"/>
      <c r="M57" s="232"/>
      <c r="N57" s="232"/>
      <c r="O57" s="232"/>
      <c r="P57" s="232"/>
      <c r="Q57" s="232"/>
      <c r="R57" s="232"/>
      <c r="S57" s="232"/>
      <c r="T57" s="232"/>
      <c r="U57" s="232"/>
      <c r="V57" s="232"/>
      <c r="W57" s="232"/>
      <c r="X57" s="232"/>
      <c r="Y57" s="233"/>
    </row>
    <row r="58" spans="2:25" ht="13.5" customHeight="1" thickBot="1">
      <c r="B58" s="231"/>
      <c r="C58" s="612" t="s">
        <v>107</v>
      </c>
      <c r="D58" s="613"/>
      <c r="E58" s="616" t="s">
        <v>144</v>
      </c>
      <c r="F58" s="617"/>
      <c r="G58" s="617"/>
      <c r="H58" s="617"/>
      <c r="I58" s="617"/>
      <c r="J58" s="617"/>
      <c r="K58" s="617"/>
      <c r="L58" s="618"/>
      <c r="M58" s="616" t="s">
        <v>145</v>
      </c>
      <c r="N58" s="617"/>
      <c r="O58" s="617"/>
      <c r="P58" s="617"/>
      <c r="Q58" s="617"/>
      <c r="R58" s="617"/>
      <c r="S58" s="617"/>
      <c r="T58" s="618"/>
      <c r="U58" s="252"/>
      <c r="V58" s="252"/>
      <c r="W58" s="252"/>
      <c r="X58" s="252"/>
      <c r="Y58" s="233"/>
    </row>
    <row r="59" spans="2:25" ht="14.25" customHeight="1">
      <c r="B59" s="231"/>
      <c r="C59" s="614"/>
      <c r="D59" s="615"/>
      <c r="E59" s="619" t="s">
        <v>146</v>
      </c>
      <c r="F59" s="620"/>
      <c r="G59" s="620"/>
      <c r="H59" s="620"/>
      <c r="I59" s="619" t="s">
        <v>147</v>
      </c>
      <c r="J59" s="620"/>
      <c r="K59" s="620"/>
      <c r="L59" s="621"/>
      <c r="M59" s="619" t="s">
        <v>146</v>
      </c>
      <c r="N59" s="620"/>
      <c r="O59" s="620"/>
      <c r="P59" s="620"/>
      <c r="Q59" s="619" t="s">
        <v>147</v>
      </c>
      <c r="R59" s="620"/>
      <c r="S59" s="620"/>
      <c r="T59" s="621"/>
      <c r="U59" s="253"/>
      <c r="V59" s="253"/>
      <c r="W59" s="253"/>
      <c r="X59" s="253"/>
      <c r="Y59" s="233"/>
    </row>
    <row r="60" spans="2:25" ht="15">
      <c r="B60" s="231"/>
      <c r="C60" s="614"/>
      <c r="D60" s="615"/>
      <c r="E60" s="608" t="s">
        <v>148</v>
      </c>
      <c r="F60" s="609"/>
      <c r="G60" s="606" t="s">
        <v>149</v>
      </c>
      <c r="H60" s="607"/>
      <c r="I60" s="608" t="s">
        <v>148</v>
      </c>
      <c r="J60" s="609"/>
      <c r="K60" s="606" t="s">
        <v>149</v>
      </c>
      <c r="L60" s="607"/>
      <c r="M60" s="608" t="s">
        <v>148</v>
      </c>
      <c r="N60" s="609"/>
      <c r="O60" s="606" t="s">
        <v>149</v>
      </c>
      <c r="P60" s="607"/>
      <c r="Q60" s="254" t="s">
        <v>148</v>
      </c>
      <c r="R60" s="255"/>
      <c r="S60" s="606" t="s">
        <v>149</v>
      </c>
      <c r="T60" s="607"/>
      <c r="U60" s="232"/>
      <c r="V60" s="232"/>
      <c r="W60" s="232"/>
      <c r="X60" s="232"/>
      <c r="Y60" s="233"/>
    </row>
    <row r="61" spans="2:25" ht="21.75" customHeight="1">
      <c r="B61" s="231"/>
      <c r="C61" s="614"/>
      <c r="D61" s="615"/>
      <c r="E61" s="254" t="s">
        <v>150</v>
      </c>
      <c r="F61" s="256" t="s">
        <v>151</v>
      </c>
      <c r="G61" s="256" t="s">
        <v>150</v>
      </c>
      <c r="H61" s="257" t="s">
        <v>151</v>
      </c>
      <c r="I61" s="254" t="s">
        <v>150</v>
      </c>
      <c r="J61" s="256" t="s">
        <v>151</v>
      </c>
      <c r="K61" s="256" t="s">
        <v>150</v>
      </c>
      <c r="L61" s="257" t="s">
        <v>151</v>
      </c>
      <c r="M61" s="254" t="s">
        <v>150</v>
      </c>
      <c r="N61" s="256" t="s">
        <v>151</v>
      </c>
      <c r="O61" s="256" t="s">
        <v>150</v>
      </c>
      <c r="P61" s="257" t="s">
        <v>151</v>
      </c>
      <c r="Q61" s="254" t="s">
        <v>150</v>
      </c>
      <c r="R61" s="256" t="s">
        <v>151</v>
      </c>
      <c r="S61" s="256" t="s">
        <v>150</v>
      </c>
      <c r="T61" s="257" t="s">
        <v>151</v>
      </c>
      <c r="U61" s="232"/>
      <c r="V61" s="232"/>
      <c r="W61" s="232"/>
      <c r="X61" s="232"/>
      <c r="Y61" s="233"/>
    </row>
    <row r="62" spans="2:25" ht="18.75" customHeight="1" thickBot="1">
      <c r="B62" s="231"/>
      <c r="C62" s="610"/>
      <c r="D62" s="611"/>
      <c r="E62" s="258"/>
      <c r="F62" s="259"/>
      <c r="G62" s="259"/>
      <c r="H62" s="260"/>
      <c r="I62" s="258"/>
      <c r="J62" s="259"/>
      <c r="K62" s="259"/>
      <c r="L62" s="260"/>
      <c r="M62" s="258"/>
      <c r="N62" s="259"/>
      <c r="O62" s="259"/>
      <c r="P62" s="260"/>
      <c r="Q62" s="258"/>
      <c r="R62" s="259"/>
      <c r="S62" s="259"/>
      <c r="T62" s="260"/>
      <c r="U62" s="232"/>
      <c r="V62" s="232"/>
      <c r="W62" s="232"/>
      <c r="X62" s="232"/>
      <c r="Y62" s="233"/>
    </row>
    <row r="63" spans="2:25">
      <c r="B63" s="231"/>
      <c r="C63" s="232"/>
      <c r="D63" s="232"/>
      <c r="E63" s="232"/>
      <c r="F63" s="232"/>
      <c r="G63" s="232"/>
      <c r="H63" s="232"/>
      <c r="I63" s="232"/>
      <c r="J63" s="232"/>
      <c r="K63" s="232"/>
      <c r="L63" s="232"/>
      <c r="M63" s="232"/>
      <c r="N63" s="232"/>
      <c r="O63" s="232"/>
      <c r="P63" s="232"/>
      <c r="Q63" s="232"/>
      <c r="R63" s="232"/>
      <c r="S63" s="232"/>
      <c r="T63" s="232"/>
      <c r="U63" s="232"/>
      <c r="V63" s="232"/>
      <c r="W63" s="232"/>
      <c r="X63" s="232"/>
      <c r="Y63" s="233"/>
    </row>
    <row r="64" spans="2:25" ht="12.75" customHeight="1">
      <c r="B64" s="231"/>
      <c r="C64" s="261" t="s">
        <v>152</v>
      </c>
      <c r="D64" s="235"/>
      <c r="E64" s="232"/>
      <c r="F64" s="235"/>
      <c r="G64" s="232"/>
      <c r="H64" s="232"/>
      <c r="I64" s="232"/>
      <c r="J64" s="232"/>
      <c r="K64" s="232"/>
      <c r="L64" s="232"/>
      <c r="M64" s="232"/>
      <c r="N64" s="232"/>
      <c r="O64" s="232"/>
      <c r="P64" s="232"/>
      <c r="Q64" s="232"/>
      <c r="R64" s="232"/>
      <c r="S64" s="232"/>
      <c r="T64" s="232"/>
      <c r="U64" s="232"/>
      <c r="V64" s="232"/>
      <c r="W64" s="232"/>
      <c r="X64" s="232"/>
      <c r="Y64" s="233"/>
    </row>
    <row r="65" spans="2:25" ht="12.75" customHeight="1">
      <c r="B65" s="231"/>
      <c r="C65" s="261">
        <v>1</v>
      </c>
      <c r="D65" s="235" t="s">
        <v>153</v>
      </c>
      <c r="E65" s="232"/>
      <c r="F65" s="235"/>
      <c r="G65" s="232"/>
      <c r="H65" s="232"/>
      <c r="I65" s="232"/>
      <c r="J65" s="232"/>
      <c r="K65" s="232"/>
      <c r="L65" s="232"/>
      <c r="M65" s="232"/>
      <c r="N65" s="232"/>
      <c r="O65" s="232"/>
      <c r="P65" s="232"/>
      <c r="Q65" s="232"/>
      <c r="R65" s="232"/>
      <c r="S65" s="232"/>
      <c r="T65" s="232"/>
      <c r="U65" s="232"/>
      <c r="V65" s="232"/>
      <c r="W65" s="232"/>
      <c r="X65" s="232"/>
      <c r="Y65" s="233"/>
    </row>
    <row r="66" spans="2:25" ht="12.75" customHeight="1">
      <c r="B66" s="231"/>
      <c r="C66" s="261">
        <v>2</v>
      </c>
      <c r="D66" s="235" t="s">
        <v>187</v>
      </c>
      <c r="E66" s="232"/>
      <c r="F66" s="235"/>
      <c r="G66" s="232"/>
      <c r="H66" s="232"/>
      <c r="I66" s="232"/>
      <c r="J66" s="232"/>
      <c r="K66" s="232"/>
      <c r="L66" s="232"/>
      <c r="M66" s="232"/>
      <c r="N66" s="232"/>
      <c r="O66" s="232"/>
      <c r="P66" s="232"/>
      <c r="Q66" s="232"/>
      <c r="R66" s="232"/>
      <c r="S66" s="232"/>
      <c r="T66" s="232"/>
      <c r="U66" s="232"/>
      <c r="V66" s="232"/>
      <c r="W66" s="232"/>
      <c r="X66" s="232"/>
      <c r="Y66" s="233"/>
    </row>
    <row r="67" spans="2:25" ht="15">
      <c r="B67" s="231"/>
      <c r="C67" s="261">
        <v>3</v>
      </c>
      <c r="D67" s="235" t="s">
        <v>154</v>
      </c>
      <c r="E67" s="232"/>
      <c r="F67" s="235"/>
      <c r="G67" s="232"/>
      <c r="H67" s="232"/>
      <c r="I67" s="232"/>
      <c r="J67" s="232"/>
      <c r="K67" s="232"/>
      <c r="L67" s="232"/>
      <c r="M67" s="232"/>
      <c r="N67" s="232"/>
      <c r="O67" s="232"/>
      <c r="P67" s="232"/>
      <c r="Q67" s="232"/>
      <c r="R67" s="232"/>
      <c r="S67" s="232"/>
      <c r="T67" s="232"/>
      <c r="U67" s="232"/>
      <c r="V67" s="232"/>
      <c r="W67" s="232"/>
      <c r="X67" s="232"/>
      <c r="Y67" s="233"/>
    </row>
    <row r="68" spans="2:25" ht="15">
      <c r="B68" s="231"/>
      <c r="C68" s="261">
        <v>4</v>
      </c>
      <c r="D68" s="235" t="s">
        <v>208</v>
      </c>
      <c r="E68" s="232"/>
      <c r="F68" s="235"/>
      <c r="G68" s="232"/>
      <c r="H68" s="232"/>
      <c r="I68" s="232"/>
      <c r="J68" s="232"/>
      <c r="K68" s="232"/>
      <c r="L68" s="232"/>
      <c r="M68" s="232"/>
      <c r="N68" s="232"/>
      <c r="O68" s="232"/>
      <c r="P68" s="232"/>
      <c r="Q68" s="232"/>
      <c r="R68" s="232"/>
      <c r="S68" s="232"/>
      <c r="T68" s="232"/>
      <c r="U68" s="232"/>
      <c r="V68" s="232"/>
      <c r="W68" s="232"/>
      <c r="X68" s="232"/>
      <c r="Y68" s="233"/>
    </row>
    <row r="69" spans="2:25" ht="15" thickBot="1">
      <c r="B69" s="262"/>
      <c r="C69" s="263"/>
      <c r="D69" s="264"/>
      <c r="E69" s="265"/>
      <c r="F69" s="265"/>
      <c r="G69" s="263"/>
      <c r="H69" s="263"/>
      <c r="I69" s="263"/>
      <c r="J69" s="263"/>
      <c r="K69" s="263"/>
      <c r="L69" s="263"/>
      <c r="M69" s="263"/>
      <c r="N69" s="263"/>
      <c r="O69" s="263"/>
      <c r="P69" s="263"/>
      <c r="Q69" s="263"/>
      <c r="R69" s="263"/>
      <c r="S69" s="263"/>
      <c r="T69" s="263"/>
      <c r="U69" s="263"/>
      <c r="V69" s="263"/>
      <c r="W69" s="263"/>
      <c r="X69" s="263"/>
      <c r="Y69" s="266"/>
    </row>
    <row r="70" spans="2:25">
      <c r="D70" s="267"/>
    </row>
  </sheetData>
  <mergeCells count="49">
    <mergeCell ref="S17:T17"/>
    <mergeCell ref="U17:V17"/>
    <mergeCell ref="W17:X17"/>
    <mergeCell ref="Q17:R17"/>
    <mergeCell ref="Q15:X15"/>
    <mergeCell ref="I16:L16"/>
    <mergeCell ref="M16:P16"/>
    <mergeCell ref="Q16:T16"/>
    <mergeCell ref="U16:X16"/>
    <mergeCell ref="C32:C33"/>
    <mergeCell ref="D32:D33"/>
    <mergeCell ref="E32:O32"/>
    <mergeCell ref="G17:H17"/>
    <mergeCell ref="I17:J17"/>
    <mergeCell ref="K17:L17"/>
    <mergeCell ref="M17:N17"/>
    <mergeCell ref="O17:P17"/>
    <mergeCell ref="C15:C18"/>
    <mergeCell ref="D15:D18"/>
    <mergeCell ref="E15:H16"/>
    <mergeCell ref="I15:P15"/>
    <mergeCell ref="E17:F17"/>
    <mergeCell ref="M46:N46"/>
    <mergeCell ref="C51:C52"/>
    <mergeCell ref="D51:D52"/>
    <mergeCell ref="E51:H51"/>
    <mergeCell ref="I51:L51"/>
    <mergeCell ref="M51:P51"/>
    <mergeCell ref="C46:C47"/>
    <mergeCell ref="D46:D47"/>
    <mergeCell ref="E46:F46"/>
    <mergeCell ref="G46:H46"/>
    <mergeCell ref="I46:J46"/>
    <mergeCell ref="K46:L46"/>
    <mergeCell ref="K60:L60"/>
    <mergeCell ref="M60:N60"/>
    <mergeCell ref="O60:P60"/>
    <mergeCell ref="S60:T60"/>
    <mergeCell ref="C62:D62"/>
    <mergeCell ref="C58:D61"/>
    <mergeCell ref="E58:L58"/>
    <mergeCell ref="M58:T58"/>
    <mergeCell ref="E59:H59"/>
    <mergeCell ref="I59:L59"/>
    <mergeCell ref="M59:P59"/>
    <mergeCell ref="Q59:T59"/>
    <mergeCell ref="E60:F60"/>
    <mergeCell ref="G60:H60"/>
    <mergeCell ref="I60:J60"/>
  </mergeCells>
  <hyperlinks>
    <hyperlink ref="Q13" r:id="rId1"/>
  </hyperlinks>
  <pageMargins left="0" right="0.23" top="0.69" bottom="0.61" header="0" footer="0"/>
  <pageSetup paperSize="9" scale="4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6"/>
  <sheetViews>
    <sheetView showGridLines="0" topLeftCell="B1" zoomScale="70" zoomScaleNormal="70" workbookViewId="0">
      <selection activeCell="E16" sqref="E16"/>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32.57031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12</v>
      </c>
      <c r="D2" s="4"/>
      <c r="E2" s="4"/>
      <c r="F2" s="4"/>
      <c r="G2" s="4"/>
      <c r="H2" s="4"/>
      <c r="I2" s="4"/>
      <c r="J2" s="4"/>
      <c r="K2" s="5"/>
    </row>
    <row r="3" spans="2:11" ht="9.75" customHeight="1">
      <c r="B3" s="7"/>
      <c r="C3" s="482" t="s">
        <v>199</v>
      </c>
      <c r="D3" s="482"/>
      <c r="E3" s="482"/>
      <c r="F3" s="482"/>
      <c r="G3" s="482"/>
      <c r="H3" s="482"/>
      <c r="I3" s="482"/>
      <c r="J3" s="482"/>
      <c r="K3" s="8"/>
    </row>
    <row r="4" spans="2:11">
      <c r="B4" s="7"/>
      <c r="C4" s="482"/>
      <c r="D4" s="482"/>
      <c r="E4" s="482"/>
      <c r="F4" s="482"/>
      <c r="G4" s="482"/>
      <c r="H4" s="482"/>
      <c r="I4" s="482"/>
      <c r="J4" s="482"/>
      <c r="K4" s="8"/>
    </row>
    <row r="5" spans="2:11" ht="18" customHeight="1">
      <c r="B5" s="7"/>
      <c r="C5" s="482"/>
      <c r="D5" s="482"/>
      <c r="E5" s="482"/>
      <c r="F5" s="482"/>
      <c r="G5" s="482"/>
      <c r="H5" s="482"/>
      <c r="I5" s="482"/>
      <c r="J5" s="482"/>
      <c r="K5" s="8"/>
    </row>
    <row r="6" spans="2:11" ht="17.25" customHeight="1">
      <c r="B6" s="7"/>
      <c r="C6" s="310"/>
      <c r="D6" s="310"/>
      <c r="E6" s="310"/>
      <c r="F6" s="310"/>
      <c r="G6" s="310"/>
      <c r="H6" s="310"/>
      <c r="I6" s="310"/>
      <c r="J6" s="310"/>
      <c r="K6" s="8"/>
    </row>
    <row r="7" spans="2:11" s="12" customFormat="1">
      <c r="B7" s="10"/>
      <c r="C7" s="11" t="s">
        <v>0</v>
      </c>
      <c r="E7" s="13" t="s">
        <v>299</v>
      </c>
      <c r="F7" s="11"/>
      <c r="G7" s="14" t="s">
        <v>13</v>
      </c>
      <c r="H7" s="11"/>
      <c r="I7" s="11"/>
      <c r="J7" s="14"/>
      <c r="K7" s="15"/>
    </row>
    <row r="8" spans="2:11" s="12" customFormat="1">
      <c r="B8" s="10"/>
      <c r="C8" s="11" t="s">
        <v>1</v>
      </c>
      <c r="E8" s="16" t="s">
        <v>443</v>
      </c>
      <c r="F8" s="11"/>
      <c r="G8" s="14" t="s">
        <v>14</v>
      </c>
      <c r="H8" s="17" t="s">
        <v>445</v>
      </c>
      <c r="I8" s="14"/>
      <c r="J8" s="11"/>
      <c r="K8" s="15"/>
    </row>
    <row r="9" spans="2:11" s="12" customFormat="1">
      <c r="B9" s="10"/>
      <c r="C9" s="11" t="s">
        <v>193</v>
      </c>
      <c r="D9" s="11"/>
      <c r="E9" s="433">
        <v>49623009</v>
      </c>
      <c r="F9" s="11" t="s">
        <v>15</v>
      </c>
      <c r="G9" s="14" t="s">
        <v>16</v>
      </c>
      <c r="H9" s="18" t="s">
        <v>444</v>
      </c>
      <c r="I9" s="14"/>
      <c r="J9" s="11"/>
      <c r="K9" s="15"/>
    </row>
    <row r="10" spans="2:11" s="12" customFormat="1">
      <c r="B10" s="10"/>
      <c r="C10" s="11"/>
      <c r="D10" s="11"/>
      <c r="E10" s="11"/>
      <c r="F10" s="11"/>
      <c r="G10" s="14" t="s">
        <v>17</v>
      </c>
      <c r="H10" s="18">
        <v>173</v>
      </c>
      <c r="I10" s="14"/>
      <c r="J10" s="11"/>
      <c r="K10" s="15"/>
    </row>
    <row r="11" spans="2:11" s="12" customFormat="1">
      <c r="B11" s="10"/>
      <c r="C11" s="11"/>
      <c r="D11" s="11"/>
      <c r="E11" s="11"/>
      <c r="F11" s="11"/>
      <c r="G11" s="14" t="s">
        <v>18</v>
      </c>
      <c r="H11" s="18">
        <v>100104510</v>
      </c>
      <c r="I11" s="14"/>
      <c r="J11" s="11"/>
      <c r="K11" s="15"/>
    </row>
    <row r="12" spans="2:11" ht="7.5" customHeight="1" thickBot="1">
      <c r="B12" s="7"/>
      <c r="C12" s="19"/>
      <c r="D12" s="19"/>
      <c r="E12" s="19"/>
      <c r="F12" s="19"/>
      <c r="G12" s="19"/>
      <c r="H12" s="19"/>
      <c r="I12" s="19"/>
      <c r="J12" s="19"/>
      <c r="K12" s="8"/>
    </row>
    <row r="13" spans="2:11" s="19" customFormat="1">
      <c r="B13" s="7"/>
      <c r="C13" s="20"/>
      <c r="D13" s="21" t="s">
        <v>19</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83" t="s">
        <v>20</v>
      </c>
      <c r="E15" s="484"/>
      <c r="F15" s="485" t="s">
        <v>156</v>
      </c>
      <c r="G15" s="485" t="s">
        <v>73</v>
      </c>
      <c r="H15" s="487" t="s">
        <v>74</v>
      </c>
      <c r="I15" s="487" t="s">
        <v>157</v>
      </c>
      <c r="J15" s="489" t="s">
        <v>23</v>
      </c>
      <c r="K15" s="8"/>
    </row>
    <row r="16" spans="2:11" ht="43.5" customHeight="1">
      <c r="B16" s="7"/>
      <c r="C16" s="7"/>
      <c r="D16" s="270" t="s">
        <v>159</v>
      </c>
      <c r="E16" s="268" t="s">
        <v>160</v>
      </c>
      <c r="F16" s="486"/>
      <c r="G16" s="486"/>
      <c r="H16" s="488"/>
      <c r="I16" s="488"/>
      <c r="J16" s="490"/>
      <c r="K16" s="8"/>
    </row>
    <row r="17" spans="2:11" ht="120.75" customHeight="1">
      <c r="B17" s="7"/>
      <c r="C17" s="7"/>
      <c r="D17" s="328" t="s">
        <v>446</v>
      </c>
      <c r="E17" s="333" t="s">
        <v>447</v>
      </c>
      <c r="F17" s="434">
        <v>1835</v>
      </c>
      <c r="G17" s="434" t="s">
        <v>448</v>
      </c>
      <c r="H17" s="347" t="s">
        <v>468</v>
      </c>
      <c r="I17" s="347" t="s">
        <v>449</v>
      </c>
      <c r="J17" s="435">
        <v>25590867.379999999</v>
      </c>
      <c r="K17" s="8"/>
    </row>
    <row r="18" spans="2:11" ht="15" customHeight="1" thickBot="1">
      <c r="B18" s="7"/>
      <c r="C18" s="7"/>
      <c r="D18" s="468" t="s">
        <v>2</v>
      </c>
      <c r="E18" s="469"/>
      <c r="F18" s="469"/>
      <c r="G18" s="469"/>
      <c r="H18" s="469"/>
      <c r="I18" s="470"/>
      <c r="J18" s="436">
        <f>SUM(J17:J17)</f>
        <v>25590867.379999999</v>
      </c>
      <c r="K18" s="8"/>
    </row>
    <row r="19" spans="2:11">
      <c r="B19" s="7"/>
      <c r="C19" s="7"/>
      <c r="D19" s="1" t="s">
        <v>158</v>
      </c>
      <c r="E19" s="19"/>
      <c r="F19" s="19"/>
      <c r="G19" s="19"/>
      <c r="H19" s="19"/>
      <c r="I19" s="19"/>
      <c r="J19" s="8"/>
      <c r="K19" s="8"/>
    </row>
    <row r="20" spans="2:11">
      <c r="B20" s="7"/>
      <c r="C20" s="7"/>
      <c r="D20" s="1" t="s">
        <v>200</v>
      </c>
      <c r="E20" s="36"/>
      <c r="F20" s="36"/>
      <c r="G20" s="36"/>
      <c r="H20" s="36"/>
      <c r="I20" s="36"/>
      <c r="J20" s="37"/>
      <c r="K20" s="8"/>
    </row>
    <row r="21" spans="2:11">
      <c r="B21" s="7"/>
      <c r="C21" s="7"/>
      <c r="D21" s="269" t="s">
        <v>161</v>
      </c>
      <c r="E21" s="36"/>
      <c r="F21" s="36"/>
      <c r="G21" s="36"/>
      <c r="H21" s="36"/>
      <c r="I21" s="36"/>
      <c r="J21" s="37"/>
      <c r="K21" s="8"/>
    </row>
    <row r="22" spans="2:11">
      <c r="B22" s="7"/>
      <c r="C22" s="7"/>
      <c r="D22" s="19" t="s">
        <v>162</v>
      </c>
      <c r="E22" s="36"/>
      <c r="F22" s="36"/>
      <c r="G22" s="36"/>
      <c r="H22" s="36"/>
      <c r="I22" s="36"/>
      <c r="J22" s="37"/>
      <c r="K22" s="8"/>
    </row>
    <row r="23" spans="2:11">
      <c r="B23" s="7"/>
      <c r="C23" s="7"/>
      <c r="D23" s="38" t="s">
        <v>201</v>
      </c>
      <c r="E23" s="36"/>
      <c r="F23" s="36"/>
      <c r="G23" s="36"/>
      <c r="H23" s="36"/>
      <c r="I23" s="36"/>
      <c r="J23" s="37"/>
      <c r="K23" s="8"/>
    </row>
    <row r="24" spans="2:11">
      <c r="B24" s="7"/>
      <c r="C24" s="7"/>
      <c r="D24" s="38" t="s">
        <v>188</v>
      </c>
      <c r="E24" s="36"/>
      <c r="F24" s="36"/>
      <c r="G24" s="36"/>
      <c r="H24" s="36"/>
      <c r="I24" s="36"/>
      <c r="J24" s="37"/>
      <c r="K24" s="8"/>
    </row>
    <row r="25" spans="2:11">
      <c r="B25" s="7"/>
      <c r="C25" s="7"/>
      <c r="D25" s="283"/>
      <c r="E25" s="36"/>
      <c r="F25" s="36"/>
      <c r="G25" s="36"/>
      <c r="H25" s="36"/>
      <c r="I25" s="36"/>
      <c r="J25" s="37"/>
      <c r="K25" s="8"/>
    </row>
    <row r="26" spans="2:11">
      <c r="B26" s="7"/>
      <c r="C26" s="7"/>
      <c r="D26" s="19" t="s">
        <v>202</v>
      </c>
      <c r="E26" s="36"/>
      <c r="F26" s="36"/>
      <c r="G26" s="36"/>
      <c r="H26" s="36"/>
      <c r="I26" s="36"/>
      <c r="J26" s="37"/>
      <c r="K26" s="8"/>
    </row>
    <row r="27" spans="2:11">
      <c r="B27" s="7"/>
      <c r="C27" s="7"/>
      <c r="D27" s="19" t="s">
        <v>163</v>
      </c>
      <c r="E27" s="36"/>
      <c r="F27" s="36"/>
      <c r="G27" s="36"/>
      <c r="H27" s="36"/>
      <c r="I27" s="36"/>
      <c r="J27" s="37"/>
      <c r="K27" s="8"/>
    </row>
    <row r="28" spans="2:11">
      <c r="B28" s="7"/>
      <c r="C28" s="7"/>
      <c r="D28" s="19" t="s">
        <v>181</v>
      </c>
      <c r="E28" s="36"/>
      <c r="F28" s="36"/>
      <c r="G28" s="36"/>
      <c r="H28" s="36"/>
      <c r="I28" s="36"/>
      <c r="J28" s="37"/>
      <c r="K28" s="8"/>
    </row>
    <row r="29" spans="2:11">
      <c r="B29" s="7"/>
      <c r="C29" s="7"/>
      <c r="D29" s="19" t="s">
        <v>164</v>
      </c>
      <c r="E29" s="36"/>
      <c r="F29" s="36"/>
      <c r="G29" s="36"/>
      <c r="H29" s="36"/>
      <c r="I29" s="36"/>
      <c r="J29" s="37"/>
      <c r="K29" s="8"/>
    </row>
    <row r="30" spans="2:11">
      <c r="B30" s="7"/>
      <c r="C30" s="7"/>
      <c r="D30" s="19" t="s">
        <v>165</v>
      </c>
      <c r="E30" s="36"/>
      <c r="F30" s="36"/>
      <c r="G30" s="36"/>
      <c r="H30" s="36"/>
      <c r="I30" s="36"/>
      <c r="J30" s="37"/>
      <c r="K30" s="8"/>
    </row>
    <row r="31" spans="2:11">
      <c r="B31" s="7"/>
      <c r="C31" s="7"/>
      <c r="D31" s="19" t="s">
        <v>166</v>
      </c>
      <c r="E31" s="36"/>
      <c r="F31" s="36"/>
      <c r="G31" s="36"/>
      <c r="H31" s="36"/>
      <c r="I31" s="36"/>
      <c r="J31" s="37"/>
      <c r="K31" s="8"/>
    </row>
    <row r="32" spans="2:11">
      <c r="B32" s="7"/>
      <c r="C32" s="7"/>
      <c r="D32" s="19" t="s">
        <v>167</v>
      </c>
      <c r="E32" s="36"/>
      <c r="F32" s="36"/>
      <c r="G32" s="36"/>
      <c r="H32" s="36"/>
      <c r="I32" s="36"/>
      <c r="J32" s="37"/>
      <c r="K32" s="8"/>
    </row>
    <row r="33" spans="2:11">
      <c r="B33" s="7"/>
      <c r="C33" s="7"/>
      <c r="D33" s="19" t="s">
        <v>168</v>
      </c>
      <c r="E33" s="36"/>
      <c r="F33" s="36"/>
      <c r="G33" s="36"/>
      <c r="H33" s="36"/>
      <c r="I33" s="36"/>
      <c r="J33" s="37"/>
      <c r="K33" s="8"/>
    </row>
    <row r="34" spans="2:11" ht="6" customHeight="1" thickBot="1">
      <c r="B34" s="7"/>
      <c r="C34" s="39"/>
      <c r="D34" s="40"/>
      <c r="E34" s="40"/>
      <c r="F34" s="40"/>
      <c r="G34" s="40"/>
      <c r="H34" s="40"/>
      <c r="I34" s="40"/>
      <c r="J34" s="41"/>
      <c r="K34" s="8"/>
    </row>
    <row r="35" spans="2:11" ht="9" customHeight="1">
      <c r="B35" s="7"/>
      <c r="C35" s="19"/>
      <c r="D35" s="19"/>
      <c r="E35" s="19"/>
      <c r="F35" s="19"/>
      <c r="G35" s="19"/>
      <c r="H35" s="19"/>
      <c r="I35" s="19"/>
      <c r="J35" s="19"/>
      <c r="K35" s="8"/>
    </row>
    <row r="36" spans="2:11" ht="3.75" customHeight="1" thickBot="1">
      <c r="B36" s="7"/>
      <c r="C36" s="19"/>
      <c r="D36" s="19"/>
      <c r="E36" s="19"/>
      <c r="F36" s="19"/>
      <c r="G36" s="19"/>
      <c r="H36" s="19"/>
      <c r="I36" s="19"/>
      <c r="J36" s="19"/>
      <c r="K36" s="8"/>
    </row>
    <row r="37" spans="2:11" ht="15" customHeight="1">
      <c r="B37" s="7"/>
      <c r="C37" s="20"/>
      <c r="D37" s="21" t="s">
        <v>28</v>
      </c>
      <c r="E37" s="22"/>
      <c r="F37" s="22"/>
      <c r="G37" s="22"/>
      <c r="H37" s="22"/>
      <c r="I37" s="22"/>
      <c r="J37" s="23"/>
      <c r="K37" s="8"/>
    </row>
    <row r="38" spans="2:11" ht="8.25" customHeight="1" thickBot="1">
      <c r="B38" s="7"/>
      <c r="C38" s="7"/>
      <c r="D38" s="11"/>
      <c r="E38" s="19"/>
      <c r="F38" s="19"/>
      <c r="G38" s="19"/>
      <c r="H38" s="19"/>
      <c r="I38" s="19"/>
      <c r="J38" s="8"/>
      <c r="K38" s="8"/>
    </row>
    <row r="39" spans="2:11" ht="13.5" customHeight="1">
      <c r="B39" s="7"/>
      <c r="C39" s="7"/>
      <c r="D39" s="471" t="s">
        <v>20</v>
      </c>
      <c r="E39" s="472"/>
      <c r="F39" s="473"/>
      <c r="G39" s="474" t="s">
        <v>21</v>
      </c>
      <c r="H39" s="474" t="s">
        <v>22</v>
      </c>
      <c r="I39" s="476" t="s">
        <v>23</v>
      </c>
      <c r="J39" s="477"/>
      <c r="K39" s="8"/>
    </row>
    <row r="40" spans="2:11" ht="15" customHeight="1">
      <c r="B40" s="7"/>
      <c r="C40" s="7"/>
      <c r="D40" s="24" t="s">
        <v>24</v>
      </c>
      <c r="E40" s="480" t="s">
        <v>25</v>
      </c>
      <c r="F40" s="481"/>
      <c r="G40" s="475"/>
      <c r="H40" s="475"/>
      <c r="I40" s="478"/>
      <c r="J40" s="479"/>
      <c r="K40" s="8"/>
    </row>
    <row r="41" spans="2:11" ht="29.25" customHeight="1">
      <c r="B41" s="7"/>
      <c r="C41" s="7"/>
      <c r="D41" s="437" t="s">
        <v>450</v>
      </c>
      <c r="E41" s="437" t="s">
        <v>450</v>
      </c>
      <c r="F41" s="438"/>
      <c r="G41" s="439" t="s">
        <v>461</v>
      </c>
      <c r="H41" s="440" t="s">
        <v>462</v>
      </c>
      <c r="I41" s="494">
        <v>1400000</v>
      </c>
      <c r="J41" s="495"/>
      <c r="K41" s="8"/>
    </row>
    <row r="42" spans="2:11" ht="29.25" customHeight="1">
      <c r="B42" s="7"/>
      <c r="C42" s="7"/>
      <c r="D42" s="437" t="s">
        <v>451</v>
      </c>
      <c r="E42" s="437" t="s">
        <v>451</v>
      </c>
      <c r="F42" s="438"/>
      <c r="G42" s="439" t="s">
        <v>461</v>
      </c>
      <c r="H42" s="440" t="s">
        <v>462</v>
      </c>
      <c r="I42" s="494">
        <v>800000</v>
      </c>
      <c r="J42" s="495"/>
      <c r="K42" s="8"/>
    </row>
    <row r="43" spans="2:11" ht="29.25" customHeight="1">
      <c r="B43" s="7"/>
      <c r="C43" s="7"/>
      <c r="D43" s="437" t="s">
        <v>452</v>
      </c>
      <c r="E43" s="437" t="s">
        <v>452</v>
      </c>
      <c r="F43" s="438" t="s">
        <v>459</v>
      </c>
      <c r="G43" s="439" t="s">
        <v>463</v>
      </c>
      <c r="H43" s="440" t="s">
        <v>462</v>
      </c>
      <c r="I43" s="494">
        <v>1200000</v>
      </c>
      <c r="J43" s="495"/>
      <c r="K43" s="8"/>
    </row>
    <row r="44" spans="2:11" ht="29.25" customHeight="1">
      <c r="B44" s="7"/>
      <c r="C44" s="7"/>
      <c r="D44" s="437" t="s">
        <v>453</v>
      </c>
      <c r="E44" s="437" t="s">
        <v>453</v>
      </c>
      <c r="F44" s="438"/>
      <c r="G44" s="439" t="s">
        <v>464</v>
      </c>
      <c r="H44" s="440" t="s">
        <v>462</v>
      </c>
      <c r="I44" s="494">
        <v>900000</v>
      </c>
      <c r="J44" s="495"/>
      <c r="K44" s="8"/>
    </row>
    <row r="45" spans="2:11" ht="29.25" customHeight="1">
      <c r="B45" s="7"/>
      <c r="C45" s="7"/>
      <c r="D45" s="437" t="s">
        <v>454</v>
      </c>
      <c r="E45" s="437" t="s">
        <v>454</v>
      </c>
      <c r="F45" s="438"/>
      <c r="G45" s="439" t="s">
        <v>465</v>
      </c>
      <c r="H45" s="440" t="s">
        <v>462</v>
      </c>
      <c r="I45" s="494">
        <v>1900000</v>
      </c>
      <c r="J45" s="495"/>
      <c r="K45" s="8"/>
    </row>
    <row r="46" spans="2:11" ht="29.25" customHeight="1">
      <c r="B46" s="7"/>
      <c r="C46" s="7"/>
      <c r="D46" s="437" t="s">
        <v>455</v>
      </c>
      <c r="E46" s="437" t="s">
        <v>455</v>
      </c>
      <c r="F46" s="438"/>
      <c r="G46" s="439" t="s">
        <v>464</v>
      </c>
      <c r="H46" s="440" t="s">
        <v>462</v>
      </c>
      <c r="I46" s="494">
        <v>2900000</v>
      </c>
      <c r="J46" s="495"/>
      <c r="K46" s="8"/>
    </row>
    <row r="47" spans="2:11" ht="29.25" customHeight="1">
      <c r="B47" s="7"/>
      <c r="C47" s="7"/>
      <c r="D47" s="437" t="s">
        <v>456</v>
      </c>
      <c r="E47" s="437" t="s">
        <v>456</v>
      </c>
      <c r="F47" s="438" t="s">
        <v>460</v>
      </c>
      <c r="G47" s="439" t="s">
        <v>466</v>
      </c>
      <c r="H47" s="440" t="s">
        <v>462</v>
      </c>
      <c r="I47" s="494">
        <v>1500000</v>
      </c>
      <c r="J47" s="495"/>
      <c r="K47" s="8"/>
    </row>
    <row r="48" spans="2:11" ht="29.25" customHeight="1">
      <c r="B48" s="7"/>
      <c r="C48" s="7"/>
      <c r="D48" s="437" t="s">
        <v>457</v>
      </c>
      <c r="E48" s="437" t="s">
        <v>457</v>
      </c>
      <c r="F48" s="438"/>
      <c r="G48" s="439" t="s">
        <v>467</v>
      </c>
      <c r="H48" s="440" t="s">
        <v>462</v>
      </c>
      <c r="I48" s="494">
        <v>2400000</v>
      </c>
      <c r="J48" s="495"/>
      <c r="K48" s="8"/>
    </row>
    <row r="49" spans="2:12" ht="29.25" customHeight="1">
      <c r="B49" s="7"/>
      <c r="C49" s="7"/>
      <c r="D49" s="437" t="s">
        <v>458</v>
      </c>
      <c r="E49" s="437" t="s">
        <v>458</v>
      </c>
      <c r="F49" s="438"/>
      <c r="G49" s="439" t="s">
        <v>465</v>
      </c>
      <c r="H49" s="440" t="s">
        <v>462</v>
      </c>
      <c r="I49" s="494">
        <v>2100000</v>
      </c>
      <c r="J49" s="495"/>
      <c r="K49" s="8"/>
    </row>
    <row r="50" spans="2:12" ht="17.25" customHeight="1">
      <c r="B50" s="7"/>
      <c r="C50" s="7"/>
      <c r="D50" s="498" t="s">
        <v>2</v>
      </c>
      <c r="E50" s="499"/>
      <c r="F50" s="499"/>
      <c r="G50" s="499"/>
      <c r="H50" s="500"/>
      <c r="I50" s="496">
        <f>SUM(I41:I49)</f>
        <v>15100000</v>
      </c>
      <c r="J50" s="497"/>
      <c r="K50" s="8"/>
    </row>
    <row r="51" spans="2:12">
      <c r="B51" s="7"/>
      <c r="C51" s="7"/>
      <c r="D51" s="19" t="s">
        <v>29</v>
      </c>
      <c r="E51" s="36"/>
      <c r="F51" s="36"/>
      <c r="G51" s="36"/>
      <c r="H51" s="36"/>
      <c r="I51" s="36"/>
      <c r="J51" s="37"/>
      <c r="K51" s="8"/>
      <c r="L51" s="19"/>
    </row>
    <row r="52" spans="2:12">
      <c r="B52" s="7"/>
      <c r="C52" s="7"/>
      <c r="D52" s="38" t="s">
        <v>169</v>
      </c>
      <c r="E52" s="36"/>
      <c r="F52" s="36"/>
      <c r="G52" s="36"/>
      <c r="H52" s="36"/>
      <c r="I52" s="36"/>
      <c r="J52" s="37"/>
      <c r="K52" s="8"/>
      <c r="L52" s="19"/>
    </row>
    <row r="53" spans="2:12">
      <c r="B53" s="7"/>
      <c r="C53" s="7"/>
      <c r="D53" s="19" t="s">
        <v>203</v>
      </c>
      <c r="E53" s="38"/>
      <c r="F53" s="51"/>
      <c r="G53" s="52"/>
      <c r="H53" s="52"/>
      <c r="I53" s="52"/>
      <c r="J53" s="53"/>
      <c r="K53" s="8"/>
      <c r="L53" s="54"/>
    </row>
    <row r="54" spans="2:12">
      <c r="B54" s="7"/>
      <c r="C54" s="7"/>
      <c r="D54" s="38" t="s">
        <v>172</v>
      </c>
      <c r="E54" s="38"/>
      <c r="F54" s="51"/>
      <c r="G54" s="52"/>
      <c r="H54" s="52"/>
      <c r="I54" s="52"/>
      <c r="J54" s="53"/>
      <c r="K54" s="8"/>
      <c r="L54" s="54"/>
    </row>
    <row r="55" spans="2:12">
      <c r="B55" s="7"/>
      <c r="C55" s="7"/>
      <c r="D55" s="38" t="s">
        <v>173</v>
      </c>
      <c r="E55" s="36"/>
      <c r="F55" s="36"/>
      <c r="G55" s="36"/>
      <c r="H55" s="36"/>
      <c r="I55" s="36"/>
      <c r="J55" s="37"/>
      <c r="K55" s="8"/>
    </row>
    <row r="56" spans="2:12">
      <c r="B56" s="7"/>
      <c r="C56" s="7"/>
      <c r="D56" s="38" t="s">
        <v>177</v>
      </c>
      <c r="E56" s="36"/>
      <c r="F56" s="36"/>
      <c r="G56" s="36"/>
      <c r="H56" s="36"/>
      <c r="I56" s="36"/>
      <c r="J56" s="37"/>
      <c r="K56" s="8"/>
    </row>
    <row r="57" spans="2:12" ht="13.5" thickBot="1">
      <c r="B57" s="7"/>
      <c r="C57" s="39"/>
      <c r="D57" s="40" t="s">
        <v>178</v>
      </c>
      <c r="E57" s="55"/>
      <c r="F57" s="55"/>
      <c r="G57" s="55"/>
      <c r="H57" s="55"/>
      <c r="I57" s="55"/>
      <c r="J57" s="56"/>
      <c r="K57" s="8"/>
    </row>
    <row r="58" spans="2:12" ht="15.75" customHeight="1" thickBot="1">
      <c r="B58" s="7"/>
      <c r="C58" s="19"/>
      <c r="D58" s="19"/>
      <c r="E58" s="19"/>
      <c r="F58" s="19"/>
      <c r="G58" s="19"/>
      <c r="H58" s="19"/>
      <c r="I58" s="19"/>
      <c r="J58" s="19"/>
      <c r="K58" s="8"/>
      <c r="L58" s="19"/>
    </row>
    <row r="59" spans="2:12" ht="15" customHeight="1">
      <c r="B59" s="7"/>
      <c r="C59" s="2"/>
      <c r="D59" s="57" t="s">
        <v>30</v>
      </c>
      <c r="E59" s="4"/>
      <c r="F59" s="4"/>
      <c r="G59" s="4"/>
      <c r="H59" s="4"/>
      <c r="I59" s="4"/>
      <c r="J59" s="5"/>
      <c r="K59" s="58"/>
      <c r="L59" s="19"/>
    </row>
    <row r="60" spans="2:12" ht="6.75" customHeight="1" thickBot="1">
      <c r="B60" s="7"/>
      <c r="C60" s="59"/>
      <c r="D60" s="60"/>
      <c r="E60" s="60"/>
      <c r="F60" s="60"/>
      <c r="G60" s="60"/>
      <c r="H60" s="60"/>
      <c r="I60" s="60"/>
      <c r="J60" s="58"/>
      <c r="K60" s="58"/>
      <c r="L60" s="19"/>
    </row>
    <row r="61" spans="2:12" s="12" customFormat="1" ht="16.5" customHeight="1">
      <c r="B61" s="10"/>
      <c r="C61" s="61"/>
      <c r="D61" s="491" t="s">
        <v>20</v>
      </c>
      <c r="E61" s="492"/>
      <c r="F61" s="474" t="s">
        <v>21</v>
      </c>
      <c r="G61" s="474" t="s">
        <v>22</v>
      </c>
      <c r="H61" s="474" t="s">
        <v>23</v>
      </c>
      <c r="I61" s="474"/>
      <c r="J61" s="493"/>
      <c r="K61" s="15"/>
    </row>
    <row r="62" spans="2:12" s="12" customFormat="1" ht="17.25" customHeight="1">
      <c r="B62" s="10"/>
      <c r="C62" s="61"/>
      <c r="D62" s="24" t="s">
        <v>24</v>
      </c>
      <c r="E62" s="62" t="s">
        <v>25</v>
      </c>
      <c r="F62" s="475"/>
      <c r="G62" s="475"/>
      <c r="H62" s="63" t="s">
        <v>31</v>
      </c>
      <c r="I62" s="63" t="s">
        <v>32</v>
      </c>
      <c r="J62" s="64" t="s">
        <v>33</v>
      </c>
      <c r="K62" s="15"/>
    </row>
    <row r="63" spans="2:12" ht="18" customHeight="1">
      <c r="B63" s="7"/>
      <c r="C63" s="59"/>
      <c r="D63" s="65"/>
      <c r="E63" s="66"/>
      <c r="F63" s="67"/>
      <c r="G63" s="68"/>
      <c r="H63" s="69"/>
      <c r="I63" s="70"/>
      <c r="J63" s="71"/>
      <c r="K63" s="8"/>
    </row>
    <row r="64" spans="2:12" ht="18" customHeight="1">
      <c r="B64" s="7"/>
      <c r="C64" s="59"/>
      <c r="D64" s="72"/>
      <c r="E64" s="73"/>
      <c r="F64" s="74"/>
      <c r="G64" s="75"/>
      <c r="H64" s="76"/>
      <c r="I64" s="77"/>
      <c r="J64" s="78"/>
      <c r="K64" s="8"/>
    </row>
    <row r="65" spans="2:12" ht="18" customHeight="1" thickBot="1">
      <c r="B65" s="7"/>
      <c r="C65" s="59"/>
      <c r="D65" s="79"/>
      <c r="E65" s="80"/>
      <c r="F65" s="81"/>
      <c r="G65" s="82"/>
      <c r="H65" s="83"/>
      <c r="I65" s="84"/>
      <c r="J65" s="85"/>
      <c r="K65" s="8"/>
    </row>
    <row r="66" spans="2:12" ht="18" customHeight="1">
      <c r="B66" s="7"/>
      <c r="C66" s="59"/>
      <c r="D66" s="273" t="s">
        <v>26</v>
      </c>
      <c r="E66" s="274"/>
      <c r="F66" s="275"/>
      <c r="G66" s="276"/>
      <c r="H66" s="276"/>
      <c r="I66" s="277"/>
      <c r="J66" s="5"/>
      <c r="K66" s="8"/>
    </row>
    <row r="67" spans="2:12" ht="15.75" customHeight="1">
      <c r="B67" s="7"/>
      <c r="C67" s="59"/>
      <c r="D67" s="507" t="s">
        <v>174</v>
      </c>
      <c r="E67" s="508"/>
      <c r="F67" s="508"/>
      <c r="G67" s="508"/>
      <c r="H67" s="508"/>
      <c r="I67" s="508"/>
      <c r="J67" s="509"/>
      <c r="K67" s="58"/>
      <c r="L67" s="19"/>
    </row>
    <row r="68" spans="2:12" ht="15.75" customHeight="1">
      <c r="B68" s="7"/>
      <c r="C68" s="59"/>
      <c r="D68" s="314" t="s">
        <v>175</v>
      </c>
      <c r="E68" s="315"/>
      <c r="F68" s="315"/>
      <c r="G68" s="315"/>
      <c r="H68" s="315"/>
      <c r="I68" s="315"/>
      <c r="J68" s="316"/>
      <c r="K68" s="58"/>
      <c r="L68" s="19"/>
    </row>
    <row r="69" spans="2:12" ht="13.5" thickBot="1">
      <c r="B69" s="7"/>
      <c r="C69" s="86"/>
      <c r="D69" s="164" t="s">
        <v>176</v>
      </c>
      <c r="E69" s="87"/>
      <c r="F69" s="88"/>
      <c r="G69" s="89"/>
      <c r="H69" s="89"/>
      <c r="I69" s="89"/>
      <c r="J69" s="90"/>
      <c r="K69" s="58"/>
      <c r="L69" s="19"/>
    </row>
    <row r="70" spans="2:12" ht="13.5" customHeight="1" thickBot="1">
      <c r="B70" s="7"/>
      <c r="C70" s="60"/>
      <c r="D70" s="91"/>
      <c r="E70" s="92"/>
      <c r="F70" s="93"/>
      <c r="G70" s="94"/>
      <c r="H70" s="94"/>
      <c r="I70" s="94"/>
      <c r="J70" s="94"/>
      <c r="K70" s="58"/>
      <c r="L70" s="19"/>
    </row>
    <row r="71" spans="2:12" ht="15" customHeight="1">
      <c r="B71" s="7"/>
      <c r="C71" s="2"/>
      <c r="D71" s="57" t="s">
        <v>34</v>
      </c>
      <c r="E71" s="4"/>
      <c r="F71" s="4"/>
      <c r="G71" s="4"/>
      <c r="H71" s="4"/>
      <c r="I71" s="4"/>
      <c r="J71" s="5"/>
      <c r="K71" s="58"/>
      <c r="L71" s="19"/>
    </row>
    <row r="72" spans="2:12" ht="5.25" customHeight="1" thickBot="1">
      <c r="B72" s="7"/>
      <c r="C72" s="59"/>
      <c r="D72" s="60"/>
      <c r="E72" s="60"/>
      <c r="F72" s="60"/>
      <c r="G72" s="60"/>
      <c r="H72" s="60"/>
      <c r="I72" s="60"/>
      <c r="J72" s="58"/>
      <c r="K72" s="58"/>
      <c r="L72" s="19"/>
    </row>
    <row r="73" spans="2:12" s="12" customFormat="1" ht="15" customHeight="1">
      <c r="B73" s="10"/>
      <c r="C73" s="61"/>
      <c r="D73" s="491" t="s">
        <v>20</v>
      </c>
      <c r="E73" s="492"/>
      <c r="F73" s="474" t="s">
        <v>21</v>
      </c>
      <c r="G73" s="474" t="s">
        <v>22</v>
      </c>
      <c r="H73" s="474" t="s">
        <v>23</v>
      </c>
      <c r="I73" s="474"/>
      <c r="J73" s="493"/>
      <c r="K73" s="15"/>
    </row>
    <row r="74" spans="2:12" s="12" customFormat="1" ht="23.25" customHeight="1">
      <c r="B74" s="10"/>
      <c r="C74" s="61"/>
      <c r="D74" s="24" t="s">
        <v>24</v>
      </c>
      <c r="E74" s="62" t="s">
        <v>25</v>
      </c>
      <c r="F74" s="475"/>
      <c r="G74" s="475"/>
      <c r="H74" s="63" t="s">
        <v>31</v>
      </c>
      <c r="I74" s="63" t="s">
        <v>32</v>
      </c>
      <c r="J74" s="64" t="s">
        <v>33</v>
      </c>
      <c r="K74" s="15"/>
    </row>
    <row r="75" spans="2:12" ht="18" customHeight="1">
      <c r="B75" s="7"/>
      <c r="C75" s="59"/>
      <c r="D75" s="65"/>
      <c r="E75" s="66"/>
      <c r="F75" s="67"/>
      <c r="G75" s="76"/>
      <c r="H75" s="95"/>
      <c r="I75" s="95"/>
      <c r="J75" s="71"/>
      <c r="K75" s="8"/>
    </row>
    <row r="76" spans="2:12" ht="18" customHeight="1">
      <c r="B76" s="7"/>
      <c r="C76" s="59"/>
      <c r="D76" s="72"/>
      <c r="E76" s="73"/>
      <c r="F76" s="74"/>
      <c r="G76" s="96"/>
      <c r="H76" s="97"/>
      <c r="I76" s="97"/>
      <c r="J76" s="78"/>
      <c r="K76" s="8"/>
    </row>
    <row r="77" spans="2:12" ht="18" customHeight="1" thickBot="1">
      <c r="B77" s="7"/>
      <c r="C77" s="59"/>
      <c r="D77" s="79"/>
      <c r="E77" s="80"/>
      <c r="F77" s="81"/>
      <c r="G77" s="98"/>
      <c r="H77" s="99"/>
      <c r="I77" s="99"/>
      <c r="J77" s="85"/>
      <c r="K77" s="8"/>
    </row>
    <row r="78" spans="2:12">
      <c r="B78" s="7"/>
      <c r="C78" s="59"/>
      <c r="D78" s="19" t="s">
        <v>26</v>
      </c>
      <c r="E78" s="92"/>
      <c r="F78" s="93"/>
      <c r="G78" s="94"/>
      <c r="H78" s="94"/>
      <c r="I78" s="94"/>
      <c r="J78" s="100"/>
      <c r="K78" s="58"/>
      <c r="L78" s="19"/>
    </row>
    <row r="79" spans="2:12" ht="12.75" customHeight="1">
      <c r="B79" s="7"/>
      <c r="C79" s="59"/>
      <c r="D79" s="510" t="s">
        <v>179</v>
      </c>
      <c r="E79" s="510"/>
      <c r="F79" s="510"/>
      <c r="G79" s="510"/>
      <c r="H79" s="510"/>
      <c r="I79" s="510"/>
      <c r="J79" s="271"/>
      <c r="K79" s="58"/>
      <c r="L79" s="19"/>
    </row>
    <row r="80" spans="2:12" ht="13.5" thickBot="1">
      <c r="B80" s="7"/>
      <c r="C80" s="59"/>
      <c r="D80" s="87" t="s">
        <v>180</v>
      </c>
      <c r="E80" s="272"/>
      <c r="F80" s="272"/>
      <c r="G80" s="272"/>
      <c r="H80" s="272"/>
      <c r="I80" s="272"/>
      <c r="J80" s="101"/>
      <c r="K80" s="58"/>
      <c r="L80" s="19"/>
    </row>
    <row r="81" spans="2:12" ht="15" customHeight="1" thickBot="1">
      <c r="B81" s="7"/>
      <c r="C81" s="102"/>
      <c r="D81" s="102"/>
      <c r="E81" s="102"/>
      <c r="F81" s="102"/>
      <c r="G81" s="102"/>
      <c r="H81" s="102"/>
      <c r="I81" s="102"/>
      <c r="J81" s="102"/>
      <c r="K81" s="58"/>
      <c r="L81" s="19"/>
    </row>
    <row r="82" spans="2:12" s="111" customFormat="1" ht="38.25">
      <c r="B82" s="103"/>
      <c r="C82" s="104"/>
      <c r="D82" s="105" t="s">
        <v>192</v>
      </c>
      <c r="E82" s="106"/>
      <c r="F82" s="106"/>
      <c r="G82" s="107"/>
      <c r="H82" s="311" t="s">
        <v>35</v>
      </c>
      <c r="I82" s="311" t="s">
        <v>36</v>
      </c>
      <c r="J82" s="109" t="s">
        <v>37</v>
      </c>
      <c r="K82" s="110"/>
    </row>
    <row r="83" spans="2:12" s="111" customFormat="1" ht="17.25" customHeight="1">
      <c r="B83" s="103"/>
      <c r="C83" s="103"/>
      <c r="D83" s="112" t="s">
        <v>38</v>
      </c>
      <c r="E83" s="113"/>
      <c r="F83" s="113"/>
      <c r="G83" s="113"/>
      <c r="H83" s="114"/>
      <c r="I83" s="114"/>
      <c r="J83" s="114"/>
      <c r="K83" s="110"/>
    </row>
    <row r="84" spans="2:12" s="111" customFormat="1" ht="17.25" customHeight="1">
      <c r="B84" s="103"/>
      <c r="C84" s="103"/>
      <c r="D84" s="112" t="s">
        <v>39</v>
      </c>
      <c r="E84" s="113"/>
      <c r="F84" s="113"/>
      <c r="G84" s="113"/>
      <c r="H84" s="114"/>
      <c r="I84" s="114"/>
      <c r="J84" s="114"/>
      <c r="K84" s="110"/>
    </row>
    <row r="85" spans="2:12" s="111" customFormat="1" ht="17.25" customHeight="1">
      <c r="B85" s="103"/>
      <c r="C85" s="103"/>
      <c r="D85" s="116" t="s">
        <v>40</v>
      </c>
      <c r="E85" s="117"/>
      <c r="F85" s="117"/>
      <c r="G85" s="117"/>
      <c r="H85" s="114"/>
      <c r="I85" s="114">
        <v>7000000</v>
      </c>
      <c r="J85" s="114">
        <v>7000000</v>
      </c>
      <c r="K85" s="110"/>
    </row>
    <row r="86" spans="2:12" s="111" customFormat="1" ht="17.25" customHeight="1">
      <c r="B86" s="103"/>
      <c r="C86" s="103"/>
      <c r="D86" s="112" t="s">
        <v>41</v>
      </c>
      <c r="E86" s="113"/>
      <c r="F86" s="113"/>
      <c r="G86" s="113"/>
      <c r="H86" s="114"/>
      <c r="I86" s="114">
        <v>243451.35</v>
      </c>
      <c r="J86" s="114">
        <v>243451.35</v>
      </c>
      <c r="K86" s="110"/>
    </row>
    <row r="87" spans="2:12" s="111" customFormat="1" ht="17.25" customHeight="1">
      <c r="B87" s="103"/>
      <c r="C87" s="103"/>
      <c r="D87" s="112" t="s">
        <v>42</v>
      </c>
      <c r="E87" s="113"/>
      <c r="F87" s="113"/>
      <c r="G87" s="113"/>
      <c r="H87" s="114"/>
      <c r="I87" s="114"/>
      <c r="J87" s="114"/>
      <c r="K87" s="110"/>
    </row>
    <row r="88" spans="2:12" s="111" customFormat="1" ht="17.25" customHeight="1">
      <c r="B88" s="103"/>
      <c r="C88" s="103"/>
      <c r="D88" s="116" t="s">
        <v>43</v>
      </c>
      <c r="E88" s="117"/>
      <c r="F88" s="117"/>
      <c r="G88" s="117"/>
      <c r="H88" s="114"/>
      <c r="I88" s="114"/>
      <c r="J88" s="114"/>
      <c r="K88" s="110"/>
    </row>
    <row r="89" spans="2:12" s="111" customFormat="1" ht="17.25" customHeight="1">
      <c r="B89" s="103"/>
      <c r="C89" s="103"/>
      <c r="D89" s="116" t="s">
        <v>194</v>
      </c>
      <c r="E89" s="117"/>
      <c r="F89" s="117"/>
      <c r="G89" s="117"/>
      <c r="H89" s="114"/>
      <c r="I89" s="114"/>
      <c r="J89" s="114"/>
      <c r="K89" s="110"/>
    </row>
    <row r="90" spans="2:12" s="111" customFormat="1" ht="17.25" customHeight="1">
      <c r="B90" s="103"/>
      <c r="C90" s="103"/>
      <c r="D90" s="116" t="s">
        <v>44</v>
      </c>
      <c r="E90" s="117"/>
      <c r="F90" s="117"/>
      <c r="G90" s="117"/>
      <c r="H90" s="114"/>
      <c r="I90" s="114">
        <v>200000</v>
      </c>
      <c r="J90" s="114">
        <v>200000</v>
      </c>
      <c r="K90" s="110"/>
    </row>
    <row r="91" spans="2:12" s="111" customFormat="1" ht="17.25" customHeight="1">
      <c r="B91" s="103"/>
      <c r="C91" s="103"/>
      <c r="D91" s="116" t="s">
        <v>45</v>
      </c>
      <c r="E91" s="117"/>
      <c r="F91" s="117"/>
      <c r="G91" s="117"/>
      <c r="H91" s="114"/>
      <c r="I91" s="114"/>
      <c r="J91" s="114"/>
      <c r="K91" s="110"/>
    </row>
    <row r="92" spans="2:12" s="111" customFormat="1" ht="17.25" customHeight="1">
      <c r="B92" s="103"/>
      <c r="C92" s="103"/>
      <c r="D92" s="116" t="s">
        <v>46</v>
      </c>
      <c r="E92" s="117"/>
      <c r="F92" s="117"/>
      <c r="G92" s="117"/>
      <c r="H92" s="114"/>
      <c r="I92" s="114"/>
      <c r="J92" s="114"/>
      <c r="K92" s="110"/>
    </row>
    <row r="93" spans="2:12" s="111" customFormat="1" ht="17.25" customHeight="1">
      <c r="B93" s="103"/>
      <c r="C93" s="103"/>
      <c r="D93" s="116" t="s">
        <v>47</v>
      </c>
      <c r="E93" s="117"/>
      <c r="F93" s="117"/>
      <c r="G93" s="117"/>
      <c r="H93" s="118"/>
      <c r="I93" s="114"/>
      <c r="J93" s="114"/>
      <c r="K93" s="110"/>
    </row>
    <row r="94" spans="2:12" s="111" customFormat="1" ht="17.25" customHeight="1">
      <c r="B94" s="103"/>
      <c r="C94" s="103"/>
      <c r="D94" s="119" t="s">
        <v>2</v>
      </c>
      <c r="E94" s="18"/>
      <c r="F94" s="18"/>
      <c r="G94" s="18"/>
      <c r="H94" s="120"/>
      <c r="I94" s="120">
        <f>SUM(I83:I93)</f>
        <v>7443451.3499999996</v>
      </c>
      <c r="J94" s="120">
        <f>SUM(J83:J93)</f>
        <v>7443451.3499999996</v>
      </c>
      <c r="K94" s="110"/>
    </row>
    <row r="95" spans="2:12" s="111" customFormat="1" ht="17.25" customHeight="1">
      <c r="B95" s="103"/>
      <c r="C95" s="103"/>
      <c r="D95" s="315" t="s">
        <v>48</v>
      </c>
      <c r="E95" s="308"/>
      <c r="F95" s="308"/>
      <c r="G95" s="14"/>
      <c r="H95" s="307"/>
      <c r="I95" s="307"/>
      <c r="J95" s="307"/>
      <c r="K95" s="110"/>
    </row>
    <row r="96" spans="2:12" s="111" customFormat="1" ht="15" customHeight="1" thickBot="1">
      <c r="B96" s="103"/>
      <c r="C96" s="121"/>
      <c r="D96" s="309" t="s">
        <v>196</v>
      </c>
      <c r="E96" s="309"/>
      <c r="F96" s="309"/>
      <c r="G96" s="123"/>
      <c r="H96" s="124"/>
      <c r="I96" s="124"/>
      <c r="J96" s="125"/>
      <c r="K96" s="110"/>
    </row>
    <row r="97" spans="2:12" ht="15.75" customHeight="1" thickBot="1">
      <c r="B97" s="7"/>
      <c r="C97" s="19"/>
      <c r="D97" s="19"/>
      <c r="E97" s="19"/>
      <c r="F97" s="19"/>
      <c r="G97" s="19"/>
      <c r="H97" s="19"/>
      <c r="I97" s="19"/>
      <c r="J97" s="19"/>
      <c r="K97" s="8"/>
      <c r="L97" s="19"/>
    </row>
    <row r="98" spans="2:12" s="131" customFormat="1">
      <c r="B98" s="61"/>
      <c r="C98" s="126"/>
      <c r="D98" s="57" t="s">
        <v>49</v>
      </c>
      <c r="E98" s="127"/>
      <c r="F98" s="127"/>
      <c r="G98" s="57"/>
      <c r="H98" s="57"/>
      <c r="I98" s="57"/>
      <c r="J98" s="128"/>
      <c r="K98" s="129"/>
      <c r="L98" s="130"/>
    </row>
    <row r="99" spans="2:12" s="137" customFormat="1" ht="17.25" customHeight="1">
      <c r="B99" s="132"/>
      <c r="C99" s="132"/>
      <c r="D99" s="133"/>
      <c r="E99" s="315"/>
      <c r="F99" s="315"/>
      <c r="G99" s="315"/>
      <c r="H99" s="315"/>
      <c r="I99" s="315"/>
      <c r="J99" s="313" t="s">
        <v>23</v>
      </c>
      <c r="K99" s="136"/>
      <c r="L99" s="133"/>
    </row>
    <row r="100" spans="2:12" s="137" customFormat="1" ht="17.25" customHeight="1">
      <c r="B100" s="132"/>
      <c r="C100" s="132"/>
      <c r="D100" s="138" t="s">
        <v>50</v>
      </c>
      <c r="E100" s="139"/>
      <c r="F100" s="139"/>
      <c r="G100" s="139"/>
      <c r="H100" s="139"/>
      <c r="I100" s="140"/>
      <c r="J100" s="115">
        <v>1488690.27</v>
      </c>
      <c r="K100" s="136"/>
      <c r="L100" s="133"/>
    </row>
    <row r="101" spans="2:12" s="137" customFormat="1" ht="17.25" customHeight="1">
      <c r="B101" s="132"/>
      <c r="C101" s="132"/>
      <c r="D101" s="141" t="s">
        <v>51</v>
      </c>
      <c r="E101" s="139"/>
      <c r="F101" s="139"/>
      <c r="G101" s="139"/>
      <c r="H101" s="139"/>
      <c r="I101" s="139"/>
      <c r="J101" s="115"/>
      <c r="K101" s="136"/>
      <c r="L101" s="133"/>
    </row>
    <row r="102" spans="2:12" s="137" customFormat="1" ht="14.25" customHeight="1">
      <c r="B102" s="132"/>
      <c r="C102" s="132"/>
      <c r="D102" s="142" t="s">
        <v>2</v>
      </c>
      <c r="E102" s="139"/>
      <c r="F102" s="139"/>
      <c r="G102" s="139"/>
      <c r="H102" s="139"/>
      <c r="I102" s="139"/>
      <c r="J102" s="115">
        <f>SUM(J100:J101)</f>
        <v>1488690.27</v>
      </c>
      <c r="K102" s="136"/>
      <c r="L102" s="133"/>
    </row>
    <row r="103" spans="2:12" s="137" customFormat="1" ht="14.25" customHeight="1" thickBot="1">
      <c r="B103" s="132"/>
      <c r="C103" s="143"/>
      <c r="D103" s="122" t="s">
        <v>191</v>
      </c>
      <c r="E103" s="122"/>
      <c r="F103" s="144"/>
      <c r="G103" s="144"/>
      <c r="H103" s="124"/>
      <c r="I103" s="124"/>
      <c r="J103" s="145"/>
      <c r="K103" s="136"/>
    </row>
    <row r="104" spans="2:12" s="6" customFormat="1" ht="15" customHeight="1" thickBot="1">
      <c r="B104" s="59"/>
      <c r="C104" s="60"/>
      <c r="D104" s="60"/>
      <c r="E104" s="60"/>
      <c r="F104" s="60"/>
      <c r="G104" s="60"/>
      <c r="H104" s="60"/>
      <c r="I104" s="60"/>
      <c r="J104" s="60"/>
      <c r="K104" s="58"/>
      <c r="L104" s="60"/>
    </row>
    <row r="105" spans="2:12" s="6" customFormat="1" ht="15" customHeight="1">
      <c r="B105" s="59"/>
      <c r="C105" s="2"/>
      <c r="D105" s="21" t="s">
        <v>52</v>
      </c>
      <c r="E105" s="4"/>
      <c r="F105" s="4"/>
      <c r="G105" s="4"/>
      <c r="H105" s="501" t="s">
        <v>23</v>
      </c>
      <c r="I105" s="502"/>
      <c r="J105" s="503"/>
      <c r="K105" s="58"/>
      <c r="L105" s="60"/>
    </row>
    <row r="106" spans="2:12" s="6" customFormat="1" ht="17.25" customHeight="1">
      <c r="B106" s="59"/>
      <c r="C106" s="59"/>
      <c r="D106" s="317" t="s">
        <v>53</v>
      </c>
      <c r="E106" s="147"/>
      <c r="F106" s="317"/>
      <c r="G106" s="148" t="s">
        <v>54</v>
      </c>
      <c r="H106" s="63" t="s">
        <v>31</v>
      </c>
      <c r="I106" s="63" t="s">
        <v>32</v>
      </c>
      <c r="J106" s="64" t="s">
        <v>33</v>
      </c>
      <c r="K106" s="58"/>
      <c r="L106" s="60"/>
    </row>
    <row r="107" spans="2:12" s="154" customFormat="1" ht="17.25" customHeight="1">
      <c r="B107" s="149"/>
      <c r="C107" s="149"/>
      <c r="D107" s="150" t="s">
        <v>55</v>
      </c>
      <c r="E107" s="317"/>
      <c r="F107" s="150"/>
      <c r="G107" s="321">
        <v>1</v>
      </c>
      <c r="H107" s="120">
        <v>25590867.379999999</v>
      </c>
      <c r="I107" s="151"/>
      <c r="J107" s="152"/>
      <c r="K107" s="153"/>
      <c r="L107" s="14"/>
    </row>
    <row r="108" spans="2:12" s="137" customFormat="1" ht="17.25" customHeight="1">
      <c r="B108" s="132"/>
      <c r="C108" s="132"/>
      <c r="D108" s="150" t="s">
        <v>56</v>
      </c>
      <c r="E108" s="150"/>
      <c r="F108" s="150"/>
      <c r="G108" s="322">
        <v>9</v>
      </c>
      <c r="H108" s="356">
        <v>15100000</v>
      </c>
      <c r="I108" s="156"/>
      <c r="J108" s="157"/>
      <c r="K108" s="136"/>
      <c r="L108" s="133"/>
    </row>
    <row r="109" spans="2:12" s="137" customFormat="1" ht="17.25" customHeight="1">
      <c r="B109" s="132"/>
      <c r="C109" s="132"/>
      <c r="D109" s="150" t="s">
        <v>57</v>
      </c>
      <c r="E109" s="150"/>
      <c r="F109" s="150"/>
      <c r="G109" s="322"/>
      <c r="H109" s="356"/>
      <c r="I109" s="155"/>
      <c r="J109" s="115"/>
      <c r="K109" s="136"/>
      <c r="L109" s="133"/>
    </row>
    <row r="110" spans="2:12" s="137" customFormat="1" ht="17.25" customHeight="1">
      <c r="B110" s="132"/>
      <c r="C110" s="132"/>
      <c r="D110" s="150" t="s">
        <v>58</v>
      </c>
      <c r="E110" s="150"/>
      <c r="F110" s="150"/>
      <c r="G110" s="322"/>
      <c r="H110" s="356"/>
      <c r="I110" s="155"/>
      <c r="J110" s="115"/>
      <c r="K110" s="136"/>
      <c r="L110" s="133"/>
    </row>
    <row r="111" spans="2:12" s="137" customFormat="1" ht="17.25" customHeight="1">
      <c r="B111" s="132"/>
      <c r="C111" s="132"/>
      <c r="D111" s="158" t="s">
        <v>59</v>
      </c>
      <c r="E111" s="150"/>
      <c r="F111" s="150"/>
      <c r="G111" s="323"/>
      <c r="H111" s="356">
        <v>1488690.27</v>
      </c>
      <c r="I111" s="156"/>
      <c r="J111" s="157"/>
      <c r="K111" s="136"/>
      <c r="L111" s="133"/>
    </row>
    <row r="112" spans="2:12" s="137" customFormat="1" ht="17.25" customHeight="1">
      <c r="B112" s="132"/>
      <c r="C112" s="132"/>
      <c r="D112" s="158" t="s">
        <v>60</v>
      </c>
      <c r="E112" s="150"/>
      <c r="F112" s="150"/>
      <c r="G112" s="323"/>
      <c r="H112" s="357"/>
      <c r="I112" s="155"/>
      <c r="J112" s="115">
        <v>7443451.3499999996</v>
      </c>
      <c r="K112" s="136"/>
      <c r="L112" s="133"/>
    </row>
    <row r="113" spans="2:12" s="137" customFormat="1" ht="17.25" customHeight="1">
      <c r="B113" s="132"/>
      <c r="C113" s="132"/>
      <c r="D113" s="158" t="s">
        <v>61</v>
      </c>
      <c r="E113" s="150"/>
      <c r="F113" s="150"/>
      <c r="G113" s="322"/>
      <c r="H113" s="357"/>
      <c r="I113" s="156"/>
      <c r="J113" s="115"/>
      <c r="K113" s="136"/>
      <c r="L113" s="133"/>
    </row>
    <row r="114" spans="2:12" s="137" customFormat="1" ht="17.25" customHeight="1">
      <c r="B114" s="132"/>
      <c r="C114" s="132"/>
      <c r="D114" s="159" t="s">
        <v>62</v>
      </c>
      <c r="E114" s="150"/>
      <c r="F114" s="159"/>
      <c r="G114" s="324"/>
      <c r="H114" s="114">
        <f>SUM(H107:H111)</f>
        <v>42179557.649999999</v>
      </c>
      <c r="I114" s="114">
        <f>I109+I110+I112</f>
        <v>0</v>
      </c>
      <c r="J114" s="115">
        <f>J109+J110+J112+J113</f>
        <v>7443451.3499999996</v>
      </c>
      <c r="K114" s="136"/>
      <c r="L114" s="133"/>
    </row>
    <row r="115" spans="2:12" s="137" customFormat="1" ht="17.25" customHeight="1" thickBot="1">
      <c r="B115" s="132"/>
      <c r="C115" s="143"/>
      <c r="D115" s="160" t="s">
        <v>63</v>
      </c>
      <c r="E115" s="161"/>
      <c r="F115" s="160"/>
      <c r="G115" s="346">
        <f>SUM(G107:G114)</f>
        <v>10</v>
      </c>
      <c r="H115" s="504">
        <f>G114+H114+I114+J114</f>
        <v>49623009</v>
      </c>
      <c r="I115" s="505"/>
      <c r="J115" s="506"/>
      <c r="K115" s="136"/>
      <c r="L115" s="133"/>
    </row>
    <row r="116" spans="2:12" ht="13.5" thickBot="1">
      <c r="B116" s="39"/>
      <c r="C116" s="40"/>
      <c r="D116" s="40"/>
      <c r="E116" s="40"/>
      <c r="F116" s="40"/>
      <c r="G116" s="40"/>
      <c r="H116" s="40"/>
      <c r="I116" s="40"/>
      <c r="J116" s="40"/>
      <c r="K116" s="41"/>
      <c r="L116" s="19"/>
    </row>
  </sheetData>
  <mergeCells count="36">
    <mergeCell ref="H105:J105"/>
    <mergeCell ref="H115:J115"/>
    <mergeCell ref="D67:J67"/>
    <mergeCell ref="D73:E73"/>
    <mergeCell ref="F73:F74"/>
    <mergeCell ref="G73:G74"/>
    <mergeCell ref="H73:J73"/>
    <mergeCell ref="D79:I79"/>
    <mergeCell ref="D61:E61"/>
    <mergeCell ref="F61:F62"/>
    <mergeCell ref="G61:G62"/>
    <mergeCell ref="H61:J61"/>
    <mergeCell ref="I41:J41"/>
    <mergeCell ref="I42:J42"/>
    <mergeCell ref="I43:J43"/>
    <mergeCell ref="I44:J44"/>
    <mergeCell ref="I45:J45"/>
    <mergeCell ref="I46:J46"/>
    <mergeCell ref="I47:J47"/>
    <mergeCell ref="I48:J48"/>
    <mergeCell ref="I49:J49"/>
    <mergeCell ref="I50:J50"/>
    <mergeCell ref="D50:H50"/>
    <mergeCell ref="C3:J5"/>
    <mergeCell ref="D15:E15"/>
    <mergeCell ref="F15:F16"/>
    <mergeCell ref="G15:G16"/>
    <mergeCell ref="H15:H16"/>
    <mergeCell ref="I15:I16"/>
    <mergeCell ref="J15:J16"/>
    <mergeCell ref="D18:I18"/>
    <mergeCell ref="D39:F39"/>
    <mergeCell ref="G39:G40"/>
    <mergeCell ref="H39:H40"/>
    <mergeCell ref="I39:J40"/>
    <mergeCell ref="E40:F40"/>
  </mergeCells>
  <printOptions horizontalCentered="1"/>
  <pageMargins left="0.23622047244094491" right="0.23622047244094491" top="0.67" bottom="0.31496062992125984" header="0.42" footer="0.31496062992125984"/>
  <pageSetup paperSize="9" scale="4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21"/>
  <sheetViews>
    <sheetView showGridLines="0" topLeftCell="A55" zoomScale="70" zoomScaleNormal="70" workbookViewId="0">
      <selection activeCell="H95" sqref="H95"/>
    </sheetView>
  </sheetViews>
  <sheetFormatPr defaultColWidth="9.140625" defaultRowHeight="12.75"/>
  <cols>
    <col min="1" max="1" width="4.28515625" style="1" customWidth="1"/>
    <col min="2" max="2" width="4.5703125" style="1" customWidth="1"/>
    <col min="3" max="3" width="6.140625" style="1" customWidth="1"/>
    <col min="4" max="4" width="37.85546875" style="1" customWidth="1"/>
    <col min="5" max="5" width="25.28515625" style="1" customWidth="1"/>
    <col min="6" max="6" width="34.42578125" style="1" customWidth="1"/>
    <col min="7" max="7" width="27.140625" style="1" customWidth="1"/>
    <col min="8" max="8" width="22.140625" style="1" customWidth="1"/>
    <col min="9"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12</v>
      </c>
      <c r="D2" s="4"/>
      <c r="E2" s="4"/>
      <c r="F2" s="4"/>
      <c r="G2" s="4"/>
      <c r="H2" s="4"/>
      <c r="I2" s="4"/>
      <c r="J2" s="4"/>
      <c r="K2" s="5"/>
    </row>
    <row r="3" spans="2:11" ht="9.75" customHeight="1">
      <c r="B3" s="7"/>
      <c r="C3" s="482" t="s">
        <v>199</v>
      </c>
      <c r="D3" s="482"/>
      <c r="E3" s="482"/>
      <c r="F3" s="482"/>
      <c r="G3" s="482"/>
      <c r="H3" s="482"/>
      <c r="I3" s="482"/>
      <c r="J3" s="482"/>
      <c r="K3" s="8"/>
    </row>
    <row r="4" spans="2:11">
      <c r="B4" s="7"/>
      <c r="C4" s="482"/>
      <c r="D4" s="482"/>
      <c r="E4" s="482"/>
      <c r="F4" s="482"/>
      <c r="G4" s="482"/>
      <c r="H4" s="482"/>
      <c r="I4" s="482"/>
      <c r="J4" s="482"/>
      <c r="K4" s="8"/>
    </row>
    <row r="5" spans="2:11" ht="18" customHeight="1">
      <c r="B5" s="7"/>
      <c r="C5" s="482"/>
      <c r="D5" s="482"/>
      <c r="E5" s="482"/>
      <c r="F5" s="482"/>
      <c r="G5" s="482"/>
      <c r="H5" s="482"/>
      <c r="I5" s="482"/>
      <c r="J5" s="482"/>
      <c r="K5" s="8"/>
    </row>
    <row r="6" spans="2:11" ht="17.25" customHeight="1">
      <c r="B6" s="7"/>
      <c r="C6" s="310"/>
      <c r="D6" s="310"/>
      <c r="E6" s="310"/>
      <c r="F6" s="310"/>
      <c r="G6" s="310"/>
      <c r="H6" s="310"/>
      <c r="I6" s="310"/>
      <c r="J6" s="310"/>
      <c r="K6" s="8"/>
    </row>
    <row r="7" spans="2:11" s="12" customFormat="1">
      <c r="B7" s="10"/>
      <c r="C7" s="11" t="s">
        <v>0</v>
      </c>
      <c r="E7" s="415" t="s">
        <v>4</v>
      </c>
      <c r="F7" s="11"/>
      <c r="G7" s="14" t="s">
        <v>13</v>
      </c>
      <c r="H7" s="11"/>
      <c r="I7" s="11"/>
      <c r="J7" s="14"/>
      <c r="K7" s="15"/>
    </row>
    <row r="8" spans="2:11" s="12" customFormat="1">
      <c r="B8" s="10"/>
      <c r="C8" s="11" t="s">
        <v>1</v>
      </c>
      <c r="E8" s="416" t="s">
        <v>5</v>
      </c>
      <c r="F8" s="11"/>
      <c r="G8" s="14" t="s">
        <v>14</v>
      </c>
      <c r="H8" s="17" t="s">
        <v>247</v>
      </c>
      <c r="I8" s="14"/>
      <c r="J8" s="11"/>
      <c r="K8" s="15"/>
    </row>
    <row r="9" spans="2:11" s="12" customFormat="1">
      <c r="B9" s="10"/>
      <c r="C9" s="11" t="s">
        <v>193</v>
      </c>
      <c r="D9" s="11"/>
      <c r="E9" s="414">
        <v>34234797</v>
      </c>
      <c r="F9" s="11" t="s">
        <v>15</v>
      </c>
      <c r="G9" s="14" t="s">
        <v>16</v>
      </c>
      <c r="H9" s="18" t="s">
        <v>248</v>
      </c>
      <c r="I9" s="14"/>
      <c r="J9" s="11"/>
      <c r="K9" s="15"/>
    </row>
    <row r="10" spans="2:11" s="12" customFormat="1">
      <c r="B10" s="10"/>
      <c r="C10" s="11"/>
      <c r="D10" s="11"/>
      <c r="E10" s="11"/>
      <c r="F10" s="11"/>
      <c r="G10" s="14" t="s">
        <v>17</v>
      </c>
      <c r="H10" s="18">
        <v>479</v>
      </c>
      <c r="I10" s="14"/>
      <c r="J10" s="11"/>
      <c r="K10" s="15"/>
    </row>
    <row r="11" spans="2:11" s="12" customFormat="1">
      <c r="B11" s="10"/>
      <c r="C11" s="11"/>
      <c r="D11" s="11"/>
      <c r="E11" s="11"/>
      <c r="F11" s="11"/>
      <c r="G11" s="14" t="s">
        <v>18</v>
      </c>
      <c r="H11" s="18">
        <v>5890068909</v>
      </c>
      <c r="I11" s="14"/>
      <c r="J11" s="11"/>
      <c r="K11" s="15"/>
    </row>
    <row r="12" spans="2:11" ht="7.5" customHeight="1" thickBot="1">
      <c r="B12" s="7"/>
      <c r="C12" s="19"/>
      <c r="D12" s="19"/>
      <c r="E12" s="19"/>
      <c r="F12" s="19"/>
      <c r="G12" s="19"/>
      <c r="H12" s="19"/>
      <c r="I12" s="19"/>
      <c r="J12" s="19"/>
      <c r="K12" s="8"/>
    </row>
    <row r="13" spans="2:11" s="19" customFormat="1">
      <c r="B13" s="7"/>
      <c r="C13" s="20"/>
      <c r="D13" s="21" t="s">
        <v>19</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83" t="s">
        <v>20</v>
      </c>
      <c r="E15" s="484"/>
      <c r="F15" s="485" t="s">
        <v>156</v>
      </c>
      <c r="G15" s="485" t="s">
        <v>73</v>
      </c>
      <c r="H15" s="487" t="s">
        <v>74</v>
      </c>
      <c r="I15" s="487" t="s">
        <v>157</v>
      </c>
      <c r="J15" s="489" t="s">
        <v>23</v>
      </c>
      <c r="K15" s="8"/>
    </row>
    <row r="16" spans="2:11" ht="43.5" customHeight="1">
      <c r="B16" s="7"/>
      <c r="C16" s="7"/>
      <c r="D16" s="270" t="s">
        <v>159</v>
      </c>
      <c r="E16" s="268" t="s">
        <v>160</v>
      </c>
      <c r="F16" s="486"/>
      <c r="G16" s="486"/>
      <c r="H16" s="488"/>
      <c r="I16" s="488"/>
      <c r="J16" s="490"/>
      <c r="K16" s="8"/>
    </row>
    <row r="17" spans="2:11" ht="48" customHeight="1">
      <c r="B17" s="7"/>
      <c r="C17" s="7"/>
      <c r="D17" s="270" t="s">
        <v>210</v>
      </c>
      <c r="E17" s="270" t="s">
        <v>214</v>
      </c>
      <c r="F17" s="312">
        <v>500</v>
      </c>
      <c r="G17" s="319" t="s">
        <v>241</v>
      </c>
      <c r="H17" s="318" t="s">
        <v>218</v>
      </c>
      <c r="I17" s="319" t="s">
        <v>219</v>
      </c>
      <c r="J17" s="412">
        <v>6700000</v>
      </c>
      <c r="K17" s="8"/>
    </row>
    <row r="18" spans="2:11" ht="48" customHeight="1">
      <c r="B18" s="7"/>
      <c r="C18" s="7"/>
      <c r="D18" s="270" t="s">
        <v>211</v>
      </c>
      <c r="E18" s="270" t="s">
        <v>215</v>
      </c>
      <c r="F18" s="312">
        <v>714</v>
      </c>
      <c r="G18" s="319" t="s">
        <v>220</v>
      </c>
      <c r="H18" s="319" t="s">
        <v>221</v>
      </c>
      <c r="I18" s="319" t="s">
        <v>222</v>
      </c>
      <c r="J18" s="412">
        <v>6150000</v>
      </c>
      <c r="K18" s="8"/>
    </row>
    <row r="19" spans="2:11" ht="48" customHeight="1">
      <c r="B19" s="7"/>
      <c r="C19" s="7"/>
      <c r="D19" s="270" t="s">
        <v>212</v>
      </c>
      <c r="E19" s="270" t="s">
        <v>216</v>
      </c>
      <c r="F19" s="312">
        <v>494</v>
      </c>
      <c r="G19" s="319" t="s">
        <v>220</v>
      </c>
      <c r="H19" s="319" t="s">
        <v>223</v>
      </c>
      <c r="I19" s="319" t="s">
        <v>224</v>
      </c>
      <c r="J19" s="412">
        <v>4430000</v>
      </c>
      <c r="K19" s="8"/>
    </row>
    <row r="20" spans="2:11" ht="48" customHeight="1">
      <c r="B20" s="7"/>
      <c r="C20" s="7"/>
      <c r="D20" s="270" t="s">
        <v>213</v>
      </c>
      <c r="E20" s="270" t="s">
        <v>217</v>
      </c>
      <c r="F20" s="312">
        <v>1666</v>
      </c>
      <c r="G20" s="319" t="s">
        <v>225</v>
      </c>
      <c r="H20" s="319" t="s">
        <v>218</v>
      </c>
      <c r="I20" s="319" t="s">
        <v>226</v>
      </c>
      <c r="J20" s="412">
        <v>715000</v>
      </c>
      <c r="K20" s="8"/>
    </row>
    <row r="21" spans="2:11" ht="48" customHeight="1" thickBot="1">
      <c r="B21" s="7"/>
      <c r="C21" s="7"/>
      <c r="D21" s="33"/>
      <c r="E21" s="34"/>
      <c r="F21" s="34"/>
      <c r="G21" s="34"/>
      <c r="H21" s="35"/>
      <c r="I21" s="35"/>
      <c r="J21" s="413">
        <f>SUM(J17:J20)</f>
        <v>17995000</v>
      </c>
      <c r="K21" s="8"/>
    </row>
    <row r="22" spans="2:11">
      <c r="B22" s="7"/>
      <c r="C22" s="7"/>
      <c r="D22" s="1" t="s">
        <v>158</v>
      </c>
      <c r="E22" s="19"/>
      <c r="F22" s="19"/>
      <c r="G22" s="19"/>
      <c r="H22" s="19"/>
      <c r="I22" s="19"/>
      <c r="J22" s="8"/>
      <c r="K22" s="8"/>
    </row>
    <row r="23" spans="2:11">
      <c r="B23" s="7"/>
      <c r="C23" s="7"/>
      <c r="D23" s="1" t="s">
        <v>200</v>
      </c>
      <c r="E23" s="36"/>
      <c r="F23" s="36"/>
      <c r="G23" s="36"/>
      <c r="H23" s="36"/>
      <c r="I23" s="36"/>
      <c r="J23" s="37"/>
      <c r="K23" s="8"/>
    </row>
    <row r="24" spans="2:11">
      <c r="B24" s="7"/>
      <c r="C24" s="7"/>
      <c r="D24" s="269" t="s">
        <v>161</v>
      </c>
      <c r="E24" s="36"/>
      <c r="F24" s="36"/>
      <c r="G24" s="36"/>
      <c r="H24" s="36"/>
      <c r="I24" s="36"/>
      <c r="J24" s="37"/>
      <c r="K24" s="8"/>
    </row>
    <row r="25" spans="2:11">
      <c r="B25" s="7"/>
      <c r="C25" s="7"/>
      <c r="D25" s="19" t="s">
        <v>162</v>
      </c>
      <c r="E25" s="36"/>
      <c r="F25" s="36"/>
      <c r="G25" s="36"/>
      <c r="H25" s="36"/>
      <c r="I25" s="36"/>
      <c r="J25" s="37"/>
      <c r="K25" s="8"/>
    </row>
    <row r="26" spans="2:11">
      <c r="B26" s="7"/>
      <c r="C26" s="7"/>
      <c r="D26" s="38" t="s">
        <v>201</v>
      </c>
      <c r="E26" s="36"/>
      <c r="F26" s="36"/>
      <c r="G26" s="36"/>
      <c r="H26" s="36"/>
      <c r="I26" s="36"/>
      <c r="J26" s="37"/>
      <c r="K26" s="8"/>
    </row>
    <row r="27" spans="2:11">
      <c r="B27" s="7"/>
      <c r="C27" s="7"/>
      <c r="D27" s="38" t="s">
        <v>188</v>
      </c>
      <c r="E27" s="36"/>
      <c r="F27" s="36"/>
      <c r="G27" s="36"/>
      <c r="H27" s="36"/>
      <c r="I27" s="36"/>
      <c r="J27" s="37"/>
      <c r="K27" s="8"/>
    </row>
    <row r="28" spans="2:11">
      <c r="B28" s="7"/>
      <c r="C28" s="7"/>
      <c r="D28" s="283"/>
      <c r="E28" s="36"/>
      <c r="F28" s="36"/>
      <c r="G28" s="36"/>
      <c r="H28" s="36"/>
      <c r="I28" s="36"/>
      <c r="J28" s="37"/>
      <c r="K28" s="8"/>
    </row>
    <row r="29" spans="2:11">
      <c r="B29" s="7"/>
      <c r="C29" s="7"/>
      <c r="D29" s="19" t="s">
        <v>202</v>
      </c>
      <c r="E29" s="36"/>
      <c r="F29" s="36"/>
      <c r="G29" s="36"/>
      <c r="H29" s="36"/>
      <c r="I29" s="36"/>
      <c r="J29" s="37"/>
      <c r="K29" s="8"/>
    </row>
    <row r="30" spans="2:11">
      <c r="B30" s="7"/>
      <c r="C30" s="7"/>
      <c r="D30" s="19" t="s">
        <v>163</v>
      </c>
      <c r="E30" s="36"/>
      <c r="F30" s="36"/>
      <c r="G30" s="36"/>
      <c r="H30" s="36"/>
      <c r="I30" s="36"/>
      <c r="J30" s="37"/>
      <c r="K30" s="8"/>
    </row>
    <row r="31" spans="2:11">
      <c r="B31" s="7"/>
      <c r="C31" s="7"/>
      <c r="D31" s="19" t="s">
        <v>181</v>
      </c>
      <c r="E31" s="36"/>
      <c r="F31" s="36"/>
      <c r="G31" s="36"/>
      <c r="H31" s="36"/>
      <c r="I31" s="36"/>
      <c r="J31" s="37"/>
      <c r="K31" s="8"/>
    </row>
    <row r="32" spans="2:11">
      <c r="B32" s="7"/>
      <c r="C32" s="7"/>
      <c r="D32" s="19" t="s">
        <v>164</v>
      </c>
      <c r="E32" s="36"/>
      <c r="F32" s="36"/>
      <c r="G32" s="36"/>
      <c r="H32" s="36"/>
      <c r="I32" s="36"/>
      <c r="J32" s="37"/>
      <c r="K32" s="8"/>
    </row>
    <row r="33" spans="2:11">
      <c r="B33" s="7"/>
      <c r="C33" s="7"/>
      <c r="D33" s="19" t="s">
        <v>165</v>
      </c>
      <c r="E33" s="36"/>
      <c r="F33" s="36"/>
      <c r="G33" s="36"/>
      <c r="H33" s="36"/>
      <c r="I33" s="36"/>
      <c r="J33" s="37"/>
      <c r="K33" s="8"/>
    </row>
    <row r="34" spans="2:11">
      <c r="B34" s="7"/>
      <c r="C34" s="7"/>
      <c r="D34" s="19" t="s">
        <v>166</v>
      </c>
      <c r="E34" s="36"/>
      <c r="F34" s="36"/>
      <c r="G34" s="36"/>
      <c r="H34" s="36"/>
      <c r="I34" s="36"/>
      <c r="J34" s="37"/>
      <c r="K34" s="8"/>
    </row>
    <row r="35" spans="2:11">
      <c r="B35" s="7"/>
      <c r="C35" s="7"/>
      <c r="D35" s="19" t="s">
        <v>167</v>
      </c>
      <c r="E35" s="36"/>
      <c r="F35" s="36"/>
      <c r="G35" s="36"/>
      <c r="H35" s="36"/>
      <c r="I35" s="36"/>
      <c r="J35" s="37"/>
      <c r="K35" s="8"/>
    </row>
    <row r="36" spans="2:11">
      <c r="B36" s="7"/>
      <c r="C36" s="7"/>
      <c r="D36" s="19" t="s">
        <v>168</v>
      </c>
      <c r="E36" s="36"/>
      <c r="F36" s="36"/>
      <c r="G36" s="36"/>
      <c r="H36" s="36"/>
      <c r="I36" s="36"/>
      <c r="J36" s="37"/>
      <c r="K36" s="8"/>
    </row>
    <row r="37" spans="2:11" ht="6" customHeight="1" thickBot="1">
      <c r="B37" s="7"/>
      <c r="C37" s="39"/>
      <c r="D37" s="40"/>
      <c r="E37" s="40"/>
      <c r="F37" s="40"/>
      <c r="G37" s="40"/>
      <c r="H37" s="40"/>
      <c r="I37" s="40"/>
      <c r="J37" s="41"/>
      <c r="K37" s="8"/>
    </row>
    <row r="38" spans="2:11" ht="9" customHeight="1">
      <c r="B38" s="7"/>
      <c r="C38" s="19"/>
      <c r="D38" s="19"/>
      <c r="E38" s="19"/>
      <c r="F38" s="19"/>
      <c r="G38" s="19"/>
      <c r="H38" s="19"/>
      <c r="I38" s="19"/>
      <c r="J38" s="19"/>
      <c r="K38" s="8"/>
    </row>
    <row r="39" spans="2:11" ht="3.75" customHeight="1" thickBot="1">
      <c r="B39" s="7"/>
      <c r="C39" s="19"/>
      <c r="D39" s="19"/>
      <c r="E39" s="19"/>
      <c r="F39" s="19"/>
      <c r="G39" s="19"/>
      <c r="H39" s="19"/>
      <c r="I39" s="19"/>
      <c r="J39" s="19"/>
      <c r="K39" s="8"/>
    </row>
    <row r="40" spans="2:11" ht="15" customHeight="1">
      <c r="B40" s="7"/>
      <c r="C40" s="20"/>
      <c r="D40" s="21" t="s">
        <v>28</v>
      </c>
      <c r="E40" s="22"/>
      <c r="F40" s="22"/>
      <c r="G40" s="22"/>
      <c r="H40" s="22"/>
      <c r="I40" s="22"/>
      <c r="J40" s="23"/>
      <c r="K40" s="8"/>
    </row>
    <row r="41" spans="2:11" ht="8.25" customHeight="1" thickBot="1">
      <c r="B41" s="7"/>
      <c r="C41" s="7"/>
      <c r="D41" s="11"/>
      <c r="E41" s="19"/>
      <c r="F41" s="19"/>
      <c r="G41" s="19"/>
      <c r="H41" s="19"/>
      <c r="I41" s="19"/>
      <c r="J41" s="8"/>
      <c r="K41" s="8"/>
    </row>
    <row r="42" spans="2:11" ht="13.5" customHeight="1">
      <c r="B42" s="7"/>
      <c r="C42" s="7"/>
      <c r="D42" s="471" t="s">
        <v>20</v>
      </c>
      <c r="E42" s="472"/>
      <c r="F42" s="473"/>
      <c r="G42" s="474" t="s">
        <v>21</v>
      </c>
      <c r="H42" s="474" t="s">
        <v>22</v>
      </c>
      <c r="I42" s="476" t="s">
        <v>23</v>
      </c>
      <c r="J42" s="477"/>
      <c r="K42" s="8"/>
    </row>
    <row r="43" spans="2:11" ht="15" customHeight="1">
      <c r="B43" s="7"/>
      <c r="C43" s="7"/>
      <c r="D43" s="24" t="s">
        <v>24</v>
      </c>
      <c r="E43" s="480" t="s">
        <v>25</v>
      </c>
      <c r="F43" s="481"/>
      <c r="G43" s="475"/>
      <c r="H43" s="475"/>
      <c r="I43" s="478"/>
      <c r="J43" s="479"/>
      <c r="K43" s="8"/>
    </row>
    <row r="44" spans="2:11" ht="40.5" customHeight="1">
      <c r="B44" s="7"/>
      <c r="C44" s="7"/>
      <c r="D44" s="326" t="s">
        <v>227</v>
      </c>
      <c r="E44" s="513" t="s">
        <v>227</v>
      </c>
      <c r="F44" s="514"/>
      <c r="G44" s="319" t="s">
        <v>235</v>
      </c>
      <c r="H44" s="319" t="s">
        <v>239</v>
      </c>
      <c r="I44" s="511">
        <v>864326.93</v>
      </c>
      <c r="J44" s="512"/>
      <c r="K44" s="8"/>
    </row>
    <row r="45" spans="2:11" ht="40.5" customHeight="1">
      <c r="B45" s="7"/>
      <c r="C45" s="7"/>
      <c r="D45" s="326" t="s">
        <v>228</v>
      </c>
      <c r="E45" s="513" t="s">
        <v>228</v>
      </c>
      <c r="F45" s="514"/>
      <c r="G45" s="319" t="s">
        <v>235</v>
      </c>
      <c r="H45" s="319" t="s">
        <v>239</v>
      </c>
      <c r="I45" s="511">
        <v>1800000</v>
      </c>
      <c r="J45" s="512"/>
      <c r="K45" s="8"/>
    </row>
    <row r="46" spans="2:11" ht="40.5" customHeight="1">
      <c r="B46" s="7"/>
      <c r="C46" s="7"/>
      <c r="D46" s="326" t="s">
        <v>229</v>
      </c>
      <c r="E46" s="513" t="s">
        <v>229</v>
      </c>
      <c r="F46" s="514"/>
      <c r="G46" s="319" t="s">
        <v>236</v>
      </c>
      <c r="H46" s="319" t="s">
        <v>240</v>
      </c>
      <c r="I46" s="511">
        <v>1000000</v>
      </c>
      <c r="J46" s="512"/>
      <c r="K46" s="8"/>
    </row>
    <row r="47" spans="2:11" ht="40.5" customHeight="1">
      <c r="B47" s="7"/>
      <c r="C47" s="7"/>
      <c r="D47" s="326" t="s">
        <v>230</v>
      </c>
      <c r="E47" s="513" t="s">
        <v>230</v>
      </c>
      <c r="F47" s="514"/>
      <c r="G47" s="319" t="s">
        <v>236</v>
      </c>
      <c r="H47" s="319" t="s">
        <v>240</v>
      </c>
      <c r="I47" s="511">
        <v>951466.76</v>
      </c>
      <c r="J47" s="512"/>
      <c r="K47" s="8"/>
    </row>
    <row r="48" spans="2:11" ht="40.5" customHeight="1">
      <c r="B48" s="7"/>
      <c r="C48" s="7"/>
      <c r="D48" s="326" t="s">
        <v>231</v>
      </c>
      <c r="E48" s="513" t="s">
        <v>231</v>
      </c>
      <c r="F48" s="514" t="s">
        <v>231</v>
      </c>
      <c r="G48" s="319" t="s">
        <v>236</v>
      </c>
      <c r="H48" s="319" t="s">
        <v>240</v>
      </c>
      <c r="I48" s="511">
        <v>500000</v>
      </c>
      <c r="J48" s="512"/>
      <c r="K48" s="8"/>
    </row>
    <row r="49" spans="2:12" ht="40.5" customHeight="1">
      <c r="B49" s="7"/>
      <c r="C49" s="7"/>
      <c r="D49" s="326" t="s">
        <v>232</v>
      </c>
      <c r="E49" s="513" t="s">
        <v>232</v>
      </c>
      <c r="F49" s="514" t="s">
        <v>232</v>
      </c>
      <c r="G49" s="319" t="s">
        <v>237</v>
      </c>
      <c r="H49" s="319" t="s">
        <v>239</v>
      </c>
      <c r="I49" s="511">
        <v>200000</v>
      </c>
      <c r="J49" s="512"/>
      <c r="K49" s="8"/>
    </row>
    <row r="50" spans="2:12" ht="40.5" customHeight="1">
      <c r="B50" s="7"/>
      <c r="C50" s="7"/>
      <c r="D50" s="326" t="s">
        <v>233</v>
      </c>
      <c r="E50" s="513" t="s">
        <v>233</v>
      </c>
      <c r="F50" s="514" t="s">
        <v>245</v>
      </c>
      <c r="G50" s="319" t="s">
        <v>237</v>
      </c>
      <c r="H50" s="319" t="s">
        <v>240</v>
      </c>
      <c r="I50" s="511">
        <v>850000</v>
      </c>
      <c r="J50" s="512"/>
      <c r="K50" s="8"/>
    </row>
    <row r="51" spans="2:12" ht="40.5" customHeight="1">
      <c r="B51" s="7"/>
      <c r="C51" s="7"/>
      <c r="D51" s="326" t="s">
        <v>234</v>
      </c>
      <c r="E51" s="513" t="s">
        <v>234</v>
      </c>
      <c r="F51" s="514"/>
      <c r="G51" s="319" t="s">
        <v>238</v>
      </c>
      <c r="H51" s="319" t="s">
        <v>239</v>
      </c>
      <c r="I51" s="511">
        <v>300000</v>
      </c>
      <c r="J51" s="512"/>
      <c r="K51" s="8"/>
    </row>
    <row r="52" spans="2:12" ht="40.5" customHeight="1">
      <c r="B52" s="7"/>
      <c r="C52" s="7"/>
      <c r="D52" s="326" t="s">
        <v>242</v>
      </c>
      <c r="E52" s="513" t="s">
        <v>242</v>
      </c>
      <c r="F52" s="514"/>
      <c r="G52" s="319" t="s">
        <v>235</v>
      </c>
      <c r="H52" s="319" t="s">
        <v>239</v>
      </c>
      <c r="I52" s="511">
        <v>1711739.85</v>
      </c>
      <c r="J52" s="512"/>
      <c r="K52" s="8"/>
    </row>
    <row r="53" spans="2:12" ht="40.5" customHeight="1">
      <c r="B53" s="7"/>
      <c r="C53" s="7"/>
      <c r="D53" s="326" t="s">
        <v>243</v>
      </c>
      <c r="E53" s="513" t="s">
        <v>243</v>
      </c>
      <c r="F53" s="514"/>
      <c r="G53" s="319" t="s">
        <v>235</v>
      </c>
      <c r="H53" s="319" t="s">
        <v>239</v>
      </c>
      <c r="I53" s="511">
        <v>1000000</v>
      </c>
      <c r="J53" s="512"/>
      <c r="K53" s="8"/>
    </row>
    <row r="54" spans="2:12" ht="40.5" customHeight="1">
      <c r="B54" s="7"/>
      <c r="C54" s="7"/>
      <c r="D54" s="326" t="s">
        <v>244</v>
      </c>
      <c r="E54" s="513" t="s">
        <v>244</v>
      </c>
      <c r="F54" s="514"/>
      <c r="G54" s="319" t="s">
        <v>246</v>
      </c>
      <c r="H54" s="319" t="s">
        <v>239</v>
      </c>
      <c r="I54" s="511">
        <v>900000</v>
      </c>
      <c r="J54" s="512"/>
      <c r="K54" s="8"/>
    </row>
    <row r="55" spans="2:12" ht="40.5" customHeight="1" thickBot="1">
      <c r="B55" s="7"/>
      <c r="C55" s="7"/>
      <c r="D55" s="417" t="s">
        <v>2</v>
      </c>
      <c r="E55" s="517"/>
      <c r="F55" s="518"/>
      <c r="G55" s="418"/>
      <c r="H55" s="419"/>
      <c r="I55" s="515">
        <f>SUM(I44:I54)</f>
        <v>10077533.540000001</v>
      </c>
      <c r="J55" s="516"/>
      <c r="K55" s="8"/>
    </row>
    <row r="56" spans="2:12" ht="12.75" customHeight="1">
      <c r="B56" s="7"/>
      <c r="C56" s="7"/>
      <c r="D56" s="19" t="s">
        <v>29</v>
      </c>
      <c r="E56" s="36"/>
      <c r="F56" s="36"/>
      <c r="G56" s="36"/>
      <c r="H56" s="36"/>
      <c r="I56" s="36"/>
      <c r="J56" s="37"/>
      <c r="K56" s="8"/>
      <c r="L56" s="19"/>
    </row>
    <row r="57" spans="2:12">
      <c r="B57" s="7"/>
      <c r="C57" s="7"/>
      <c r="D57" s="38" t="s">
        <v>169</v>
      </c>
      <c r="E57" s="36"/>
      <c r="F57" s="36"/>
      <c r="G57" s="36"/>
      <c r="H57" s="36"/>
      <c r="I57" s="36"/>
      <c r="J57" s="37"/>
      <c r="K57" s="8"/>
      <c r="L57" s="19"/>
    </row>
    <row r="58" spans="2:12">
      <c r="B58" s="7"/>
      <c r="C58" s="7"/>
      <c r="D58" s="19" t="s">
        <v>203</v>
      </c>
      <c r="E58" s="38"/>
      <c r="F58" s="51"/>
      <c r="G58" s="52"/>
      <c r="H58" s="52"/>
      <c r="I58" s="52"/>
      <c r="J58" s="53"/>
      <c r="K58" s="8"/>
      <c r="L58" s="54"/>
    </row>
    <row r="59" spans="2:12">
      <c r="B59" s="7"/>
      <c r="C59" s="7"/>
      <c r="D59" s="38" t="s">
        <v>172</v>
      </c>
      <c r="E59" s="38"/>
      <c r="F59" s="51"/>
      <c r="G59" s="52"/>
      <c r="H59" s="52"/>
      <c r="I59" s="52"/>
      <c r="J59" s="53"/>
      <c r="K59" s="8"/>
      <c r="L59" s="54"/>
    </row>
    <row r="60" spans="2:12">
      <c r="B60" s="7"/>
      <c r="C60" s="7"/>
      <c r="D60" s="38" t="s">
        <v>173</v>
      </c>
      <c r="E60" s="36"/>
      <c r="F60" s="36"/>
      <c r="G60" s="36"/>
      <c r="H60" s="36"/>
      <c r="I60" s="36"/>
      <c r="J60" s="37"/>
      <c r="K60" s="8"/>
    </row>
    <row r="61" spans="2:12">
      <c r="B61" s="7"/>
      <c r="C61" s="7"/>
      <c r="D61" s="38" t="s">
        <v>177</v>
      </c>
      <c r="E61" s="36"/>
      <c r="F61" s="36"/>
      <c r="G61" s="36"/>
      <c r="H61" s="36"/>
      <c r="I61" s="36"/>
      <c r="J61" s="37"/>
      <c r="K61" s="8"/>
    </row>
    <row r="62" spans="2:12" ht="13.5" thickBot="1">
      <c r="B62" s="7"/>
      <c r="C62" s="39"/>
      <c r="D62" s="40" t="s">
        <v>178</v>
      </c>
      <c r="E62" s="55"/>
      <c r="F62" s="55"/>
      <c r="G62" s="55"/>
      <c r="H62" s="55"/>
      <c r="I62" s="55"/>
      <c r="J62" s="56"/>
      <c r="K62" s="8"/>
    </row>
    <row r="63" spans="2:12" ht="15.75" customHeight="1" thickBot="1">
      <c r="B63" s="7"/>
      <c r="C63" s="19"/>
      <c r="D63" s="19"/>
      <c r="E63" s="19"/>
      <c r="F63" s="19"/>
      <c r="G63" s="19"/>
      <c r="H63" s="19"/>
      <c r="I63" s="19"/>
      <c r="J63" s="19"/>
      <c r="K63" s="8"/>
      <c r="L63" s="19"/>
    </row>
    <row r="64" spans="2:12" ht="15" customHeight="1">
      <c r="B64" s="7"/>
      <c r="C64" s="2"/>
      <c r="D64" s="57" t="s">
        <v>30</v>
      </c>
      <c r="E64" s="4"/>
      <c r="F64" s="4"/>
      <c r="G64" s="4"/>
      <c r="H64" s="4"/>
      <c r="I64" s="4"/>
      <c r="J64" s="5"/>
      <c r="K64" s="58"/>
      <c r="L64" s="19"/>
    </row>
    <row r="65" spans="2:12" ht="6.75" customHeight="1" thickBot="1">
      <c r="B65" s="7"/>
      <c r="C65" s="59"/>
      <c r="D65" s="60"/>
      <c r="E65" s="60"/>
      <c r="F65" s="60"/>
      <c r="G65" s="60"/>
      <c r="H65" s="60"/>
      <c r="I65" s="60"/>
      <c r="J65" s="58"/>
      <c r="K65" s="58"/>
      <c r="L65" s="19"/>
    </row>
    <row r="66" spans="2:12" s="12" customFormat="1" ht="16.5" customHeight="1">
      <c r="B66" s="10"/>
      <c r="C66" s="61"/>
      <c r="D66" s="491" t="s">
        <v>20</v>
      </c>
      <c r="E66" s="492"/>
      <c r="F66" s="474" t="s">
        <v>21</v>
      </c>
      <c r="G66" s="474" t="s">
        <v>22</v>
      </c>
      <c r="H66" s="474" t="s">
        <v>23</v>
      </c>
      <c r="I66" s="474"/>
      <c r="J66" s="493"/>
      <c r="K66" s="15"/>
    </row>
    <row r="67" spans="2:12" s="12" customFormat="1" ht="17.25" customHeight="1">
      <c r="B67" s="10"/>
      <c r="C67" s="61"/>
      <c r="D67" s="24" t="s">
        <v>24</v>
      </c>
      <c r="E67" s="62" t="s">
        <v>25</v>
      </c>
      <c r="F67" s="475"/>
      <c r="G67" s="475"/>
      <c r="H67" s="63" t="s">
        <v>31</v>
      </c>
      <c r="I67" s="63" t="s">
        <v>32</v>
      </c>
      <c r="J67" s="64" t="s">
        <v>33</v>
      </c>
      <c r="K67" s="15"/>
    </row>
    <row r="68" spans="2:12" ht="18" customHeight="1">
      <c r="B68" s="7"/>
      <c r="C68" s="59"/>
      <c r="D68" s="65"/>
      <c r="E68" s="66"/>
      <c r="F68" s="67"/>
      <c r="G68" s="68"/>
      <c r="H68" s="69"/>
      <c r="I68" s="70"/>
      <c r="J68" s="71"/>
      <c r="K68" s="8"/>
    </row>
    <row r="69" spans="2:12" ht="18" customHeight="1">
      <c r="B69" s="7"/>
      <c r="C69" s="59"/>
      <c r="D69" s="72"/>
      <c r="E69" s="73"/>
      <c r="F69" s="74"/>
      <c r="G69" s="75"/>
      <c r="H69" s="76"/>
      <c r="I69" s="77"/>
      <c r="J69" s="78"/>
      <c r="K69" s="8"/>
    </row>
    <row r="70" spans="2:12" ht="18" customHeight="1" thickBot="1">
      <c r="B70" s="7"/>
      <c r="C70" s="59"/>
      <c r="D70" s="79"/>
      <c r="E70" s="80"/>
      <c r="F70" s="81"/>
      <c r="G70" s="82"/>
      <c r="H70" s="83"/>
      <c r="I70" s="84"/>
      <c r="J70" s="85"/>
      <c r="K70" s="8"/>
    </row>
    <row r="71" spans="2:12" ht="18" customHeight="1">
      <c r="B71" s="7"/>
      <c r="C71" s="59"/>
      <c r="D71" s="273" t="s">
        <v>26</v>
      </c>
      <c r="E71" s="274"/>
      <c r="F71" s="275"/>
      <c r="G71" s="276"/>
      <c r="H71" s="276"/>
      <c r="I71" s="277"/>
      <c r="J71" s="5"/>
      <c r="K71" s="8"/>
    </row>
    <row r="72" spans="2:12" ht="15.75" customHeight="1">
      <c r="B72" s="7"/>
      <c r="C72" s="59"/>
      <c r="D72" s="507" t="s">
        <v>174</v>
      </c>
      <c r="E72" s="508"/>
      <c r="F72" s="508"/>
      <c r="G72" s="508"/>
      <c r="H72" s="508"/>
      <c r="I72" s="508"/>
      <c r="J72" s="509"/>
      <c r="K72" s="58"/>
      <c r="L72" s="19"/>
    </row>
    <row r="73" spans="2:12" ht="15.75" customHeight="1">
      <c r="B73" s="7"/>
      <c r="C73" s="59"/>
      <c r="D73" s="314" t="s">
        <v>175</v>
      </c>
      <c r="E73" s="315"/>
      <c r="F73" s="315"/>
      <c r="G73" s="315"/>
      <c r="H73" s="315"/>
      <c r="I73" s="315"/>
      <c r="J73" s="316"/>
      <c r="K73" s="58"/>
      <c r="L73" s="19"/>
    </row>
    <row r="74" spans="2:12" ht="13.5" thickBot="1">
      <c r="B74" s="7"/>
      <c r="C74" s="86"/>
      <c r="D74" s="164" t="s">
        <v>176</v>
      </c>
      <c r="E74" s="87"/>
      <c r="F74" s="88"/>
      <c r="G74" s="89"/>
      <c r="H74" s="89"/>
      <c r="I74" s="89"/>
      <c r="J74" s="90"/>
      <c r="K74" s="58"/>
      <c r="L74" s="19"/>
    </row>
    <row r="75" spans="2:12" ht="13.5" customHeight="1" thickBot="1">
      <c r="B75" s="7"/>
      <c r="C75" s="60"/>
      <c r="D75" s="91"/>
      <c r="E75" s="92"/>
      <c r="F75" s="93"/>
      <c r="G75" s="94"/>
      <c r="H75" s="94"/>
      <c r="I75" s="94"/>
      <c r="J75" s="94"/>
      <c r="K75" s="58"/>
      <c r="L75" s="19"/>
    </row>
    <row r="76" spans="2:12" ht="15" customHeight="1">
      <c r="B76" s="7"/>
      <c r="C76" s="2"/>
      <c r="D76" s="57" t="s">
        <v>34</v>
      </c>
      <c r="E76" s="4"/>
      <c r="F76" s="4"/>
      <c r="G76" s="4"/>
      <c r="H76" s="4"/>
      <c r="I76" s="4"/>
      <c r="J76" s="5"/>
      <c r="K76" s="58"/>
      <c r="L76" s="19"/>
    </row>
    <row r="77" spans="2:12" ht="5.25" customHeight="1" thickBot="1">
      <c r="B77" s="7"/>
      <c r="C77" s="59"/>
      <c r="D77" s="60"/>
      <c r="E77" s="60"/>
      <c r="F77" s="60"/>
      <c r="G77" s="60"/>
      <c r="H77" s="60"/>
      <c r="I77" s="60"/>
      <c r="J77" s="58"/>
      <c r="K77" s="58"/>
      <c r="L77" s="19"/>
    </row>
    <row r="78" spans="2:12" s="12" customFormat="1" ht="15" customHeight="1">
      <c r="B78" s="10"/>
      <c r="C78" s="61"/>
      <c r="D78" s="491" t="s">
        <v>20</v>
      </c>
      <c r="E78" s="492"/>
      <c r="F78" s="474" t="s">
        <v>21</v>
      </c>
      <c r="G78" s="474" t="s">
        <v>22</v>
      </c>
      <c r="H78" s="474" t="s">
        <v>23</v>
      </c>
      <c r="I78" s="474"/>
      <c r="J78" s="493"/>
      <c r="K78" s="15"/>
    </row>
    <row r="79" spans="2:12" s="12" customFormat="1" ht="23.25" customHeight="1">
      <c r="B79" s="10"/>
      <c r="C79" s="61"/>
      <c r="D79" s="24" t="s">
        <v>24</v>
      </c>
      <c r="E79" s="62" t="s">
        <v>25</v>
      </c>
      <c r="F79" s="475"/>
      <c r="G79" s="475"/>
      <c r="H79" s="63" t="s">
        <v>31</v>
      </c>
      <c r="I79" s="63" t="s">
        <v>32</v>
      </c>
      <c r="J79" s="64" t="s">
        <v>33</v>
      </c>
      <c r="K79" s="15"/>
    </row>
    <row r="80" spans="2:12" ht="18" customHeight="1">
      <c r="B80" s="7"/>
      <c r="C80" s="59"/>
      <c r="D80" s="65"/>
      <c r="E80" s="66"/>
      <c r="F80" s="67"/>
      <c r="G80" s="76"/>
      <c r="H80" s="95"/>
      <c r="I80" s="95"/>
      <c r="J80" s="71"/>
      <c r="K80" s="8"/>
    </row>
    <row r="81" spans="2:12" ht="18" customHeight="1">
      <c r="B81" s="7"/>
      <c r="C81" s="59"/>
      <c r="D81" s="72"/>
      <c r="E81" s="73"/>
      <c r="F81" s="74"/>
      <c r="G81" s="96"/>
      <c r="H81" s="97"/>
      <c r="I81" s="97"/>
      <c r="J81" s="78"/>
      <c r="K81" s="8"/>
    </row>
    <row r="82" spans="2:12" ht="18" customHeight="1" thickBot="1">
      <c r="B82" s="7"/>
      <c r="C82" s="59"/>
      <c r="D82" s="79"/>
      <c r="E82" s="80"/>
      <c r="F82" s="81"/>
      <c r="G82" s="98"/>
      <c r="H82" s="99"/>
      <c r="I82" s="99"/>
      <c r="J82" s="85"/>
      <c r="K82" s="8"/>
    </row>
    <row r="83" spans="2:12">
      <c r="B83" s="7"/>
      <c r="C83" s="59"/>
      <c r="D83" s="19" t="s">
        <v>26</v>
      </c>
      <c r="E83" s="92"/>
      <c r="F83" s="93"/>
      <c r="G83" s="94"/>
      <c r="H83" s="94"/>
      <c r="I83" s="94"/>
      <c r="J83" s="100"/>
      <c r="K83" s="58"/>
      <c r="L83" s="19"/>
    </row>
    <row r="84" spans="2:12" ht="12.75" customHeight="1">
      <c r="B84" s="7"/>
      <c r="C84" s="59"/>
      <c r="D84" s="510" t="s">
        <v>179</v>
      </c>
      <c r="E84" s="510"/>
      <c r="F84" s="510"/>
      <c r="G84" s="510"/>
      <c r="H84" s="510"/>
      <c r="I84" s="510"/>
      <c r="J84" s="271"/>
      <c r="K84" s="58"/>
      <c r="L84" s="19"/>
    </row>
    <row r="85" spans="2:12" ht="13.5" thickBot="1">
      <c r="B85" s="7"/>
      <c r="C85" s="59"/>
      <c r="D85" s="87" t="s">
        <v>180</v>
      </c>
      <c r="E85" s="272"/>
      <c r="F85" s="272"/>
      <c r="G85" s="272"/>
      <c r="H85" s="272"/>
      <c r="I85" s="272"/>
      <c r="J85" s="101"/>
      <c r="K85" s="58"/>
      <c r="L85" s="19"/>
    </row>
    <row r="86" spans="2:12" ht="15" customHeight="1" thickBot="1">
      <c r="B86" s="7"/>
      <c r="C86" s="102"/>
      <c r="D86" s="102"/>
      <c r="E86" s="102"/>
      <c r="F86" s="102"/>
      <c r="G86" s="102"/>
      <c r="H86" s="102"/>
      <c r="I86" s="102"/>
      <c r="J86" s="102"/>
      <c r="K86" s="58"/>
      <c r="L86" s="19"/>
    </row>
    <row r="87" spans="2:12" s="111" customFormat="1" ht="38.25">
      <c r="B87" s="103"/>
      <c r="C87" s="104"/>
      <c r="D87" s="105" t="s">
        <v>192</v>
      </c>
      <c r="E87" s="106"/>
      <c r="F87" s="106"/>
      <c r="G87" s="107"/>
      <c r="H87" s="311" t="s">
        <v>35</v>
      </c>
      <c r="I87" s="311" t="s">
        <v>36</v>
      </c>
      <c r="J87" s="109" t="s">
        <v>37</v>
      </c>
      <c r="K87" s="110"/>
    </row>
    <row r="88" spans="2:12" s="111" customFormat="1" ht="17.25" customHeight="1">
      <c r="B88" s="103"/>
      <c r="C88" s="103"/>
      <c r="D88" s="112" t="s">
        <v>38</v>
      </c>
      <c r="E88" s="113"/>
      <c r="F88" s="113"/>
      <c r="G88" s="113"/>
      <c r="H88" s="114"/>
      <c r="I88" s="114"/>
      <c r="J88" s="114"/>
      <c r="K88" s="110"/>
    </row>
    <row r="89" spans="2:12" s="111" customFormat="1" ht="17.25" customHeight="1">
      <c r="B89" s="103"/>
      <c r="C89" s="103"/>
      <c r="D89" s="112" t="s">
        <v>39</v>
      </c>
      <c r="E89" s="113"/>
      <c r="F89" s="113"/>
      <c r="G89" s="113"/>
      <c r="H89" s="114"/>
      <c r="I89" s="114"/>
      <c r="J89" s="114"/>
      <c r="K89" s="110"/>
    </row>
    <row r="90" spans="2:12" s="111" customFormat="1" ht="17.25" customHeight="1">
      <c r="B90" s="103"/>
      <c r="C90" s="103"/>
      <c r="D90" s="116" t="s">
        <v>40</v>
      </c>
      <c r="E90" s="117"/>
      <c r="F90" s="117"/>
      <c r="G90" s="117"/>
      <c r="H90" s="114"/>
      <c r="I90" s="115">
        <v>4000000</v>
      </c>
      <c r="J90" s="115">
        <v>4000000</v>
      </c>
      <c r="K90" s="110"/>
    </row>
    <row r="91" spans="2:12" s="111" customFormat="1" ht="17.25" customHeight="1">
      <c r="B91" s="103"/>
      <c r="C91" s="103"/>
      <c r="D91" s="112" t="s">
        <v>41</v>
      </c>
      <c r="E91" s="113"/>
      <c r="F91" s="113"/>
      <c r="G91" s="113"/>
      <c r="H91" s="114"/>
      <c r="I91" s="114">
        <v>635219.55000000005</v>
      </c>
      <c r="J91" s="114">
        <v>635219.55000000005</v>
      </c>
      <c r="K91" s="110"/>
    </row>
    <row r="92" spans="2:12" s="111" customFormat="1" ht="17.25" customHeight="1">
      <c r="B92" s="103"/>
      <c r="C92" s="103"/>
      <c r="D92" s="112" t="s">
        <v>42</v>
      </c>
      <c r="E92" s="113"/>
      <c r="F92" s="113"/>
      <c r="G92" s="113"/>
      <c r="H92" s="114"/>
      <c r="I92" s="114"/>
      <c r="J92" s="114"/>
      <c r="K92" s="110"/>
    </row>
    <row r="93" spans="2:12" s="111" customFormat="1" ht="17.25" customHeight="1">
      <c r="B93" s="103"/>
      <c r="C93" s="103"/>
      <c r="D93" s="116" t="s">
        <v>43</v>
      </c>
      <c r="E93" s="117"/>
      <c r="F93" s="117"/>
      <c r="G93" s="117"/>
      <c r="H93" s="114"/>
      <c r="I93" s="114"/>
      <c r="J93" s="114"/>
      <c r="K93" s="110"/>
    </row>
    <row r="94" spans="2:12" s="111" customFormat="1" ht="17.25" customHeight="1">
      <c r="B94" s="103"/>
      <c r="C94" s="103"/>
      <c r="D94" s="116" t="s">
        <v>194</v>
      </c>
      <c r="E94" s="117"/>
      <c r="F94" s="117"/>
      <c r="G94" s="117"/>
      <c r="H94" s="114"/>
      <c r="I94" s="114"/>
      <c r="J94" s="114"/>
      <c r="K94" s="110"/>
    </row>
    <row r="95" spans="2:12" s="111" customFormat="1" ht="17.25" customHeight="1">
      <c r="B95" s="103"/>
      <c r="C95" s="103"/>
      <c r="D95" s="116" t="s">
        <v>44</v>
      </c>
      <c r="E95" s="117"/>
      <c r="F95" s="117"/>
      <c r="G95" s="117"/>
      <c r="H95" s="114"/>
      <c r="I95" s="114">
        <v>500000</v>
      </c>
      <c r="J95" s="114">
        <v>500000</v>
      </c>
      <c r="K95" s="110"/>
    </row>
    <row r="96" spans="2:12" s="111" customFormat="1" ht="17.25" customHeight="1">
      <c r="B96" s="103"/>
      <c r="C96" s="103"/>
      <c r="D96" s="116" t="s">
        <v>45</v>
      </c>
      <c r="E96" s="117"/>
      <c r="F96" s="117"/>
      <c r="G96" s="117"/>
      <c r="H96" s="114"/>
      <c r="I96" s="114"/>
      <c r="J96" s="114"/>
      <c r="K96" s="110"/>
    </row>
    <row r="97" spans="2:12" s="111" customFormat="1" ht="17.25" customHeight="1">
      <c r="B97" s="103"/>
      <c r="C97" s="103"/>
      <c r="D97" s="116" t="s">
        <v>46</v>
      </c>
      <c r="E97" s="117"/>
      <c r="F97" s="117"/>
      <c r="G97" s="117"/>
      <c r="H97" s="114"/>
      <c r="I97" s="114"/>
      <c r="J97" s="114"/>
      <c r="K97" s="110"/>
    </row>
    <row r="98" spans="2:12" s="111" customFormat="1" ht="17.25" customHeight="1">
      <c r="B98" s="103"/>
      <c r="C98" s="103"/>
      <c r="D98" s="116" t="s">
        <v>47</v>
      </c>
      <c r="E98" s="117"/>
      <c r="F98" s="117"/>
      <c r="G98" s="117"/>
      <c r="H98" s="118"/>
      <c r="I98" s="114"/>
      <c r="J98" s="114"/>
      <c r="K98" s="110"/>
    </row>
    <row r="99" spans="2:12" s="111" customFormat="1" ht="17.25" customHeight="1">
      <c r="B99" s="103"/>
      <c r="C99" s="103"/>
      <c r="D99" s="119" t="s">
        <v>2</v>
      </c>
      <c r="E99" s="18"/>
      <c r="F99" s="18"/>
      <c r="G99" s="18"/>
      <c r="H99" s="120"/>
      <c r="I99" s="120">
        <f>SUM(I88:I98)</f>
        <v>5135219.55</v>
      </c>
      <c r="J99" s="120">
        <f>SUM(J88:J98)</f>
        <v>5135219.55</v>
      </c>
      <c r="K99" s="110"/>
    </row>
    <row r="100" spans="2:12" s="111" customFormat="1" ht="17.25" customHeight="1">
      <c r="B100" s="103"/>
      <c r="C100" s="103"/>
      <c r="D100" s="315" t="s">
        <v>48</v>
      </c>
      <c r="E100" s="308"/>
      <c r="F100" s="308"/>
      <c r="G100" s="14"/>
      <c r="H100" s="307"/>
      <c r="I100" s="307"/>
      <c r="J100" s="307"/>
      <c r="K100" s="110"/>
    </row>
    <row r="101" spans="2:12" s="111" customFormat="1" ht="15" customHeight="1" thickBot="1">
      <c r="B101" s="103"/>
      <c r="C101" s="121"/>
      <c r="D101" s="309" t="s">
        <v>196</v>
      </c>
      <c r="E101" s="309"/>
      <c r="F101" s="309"/>
      <c r="G101" s="123"/>
      <c r="H101" s="124"/>
      <c r="I101" s="124"/>
      <c r="J101" s="125"/>
      <c r="K101" s="110"/>
    </row>
    <row r="102" spans="2:12" ht="15.75" customHeight="1" thickBot="1">
      <c r="B102" s="7"/>
      <c r="C102" s="19"/>
      <c r="D102" s="19"/>
      <c r="E102" s="19"/>
      <c r="F102" s="19"/>
      <c r="G102" s="19"/>
      <c r="H102" s="19"/>
      <c r="I102" s="19"/>
      <c r="J102" s="19"/>
      <c r="K102" s="8"/>
      <c r="L102" s="19"/>
    </row>
    <row r="103" spans="2:12" s="131" customFormat="1">
      <c r="B103" s="61"/>
      <c r="C103" s="126"/>
      <c r="D103" s="57" t="s">
        <v>49</v>
      </c>
      <c r="E103" s="127"/>
      <c r="F103" s="127"/>
      <c r="G103" s="57"/>
      <c r="H103" s="57"/>
      <c r="I103" s="57"/>
      <c r="J103" s="128"/>
      <c r="K103" s="129"/>
      <c r="L103" s="130"/>
    </row>
    <row r="104" spans="2:12" s="137" customFormat="1" ht="17.25" customHeight="1">
      <c r="B104" s="132"/>
      <c r="C104" s="132"/>
      <c r="D104" s="133"/>
      <c r="E104" s="315"/>
      <c r="F104" s="315"/>
      <c r="G104" s="315"/>
      <c r="H104" s="315"/>
      <c r="I104" s="315"/>
      <c r="J104" s="313" t="s">
        <v>23</v>
      </c>
      <c r="K104" s="136"/>
      <c r="L104" s="133"/>
    </row>
    <row r="105" spans="2:12" s="137" customFormat="1" ht="17.25" customHeight="1">
      <c r="B105" s="132"/>
      <c r="C105" s="132"/>
      <c r="D105" s="138" t="s">
        <v>50</v>
      </c>
      <c r="E105" s="139"/>
      <c r="F105" s="139"/>
      <c r="G105" s="139"/>
      <c r="H105" s="139"/>
      <c r="I105" s="140"/>
      <c r="J105" s="120">
        <v>513521.95499999996</v>
      </c>
      <c r="K105" s="136"/>
      <c r="L105" s="133"/>
    </row>
    <row r="106" spans="2:12" s="137" customFormat="1" ht="17.25" customHeight="1">
      <c r="B106" s="132"/>
      <c r="C106" s="132"/>
      <c r="D106" s="141" t="s">
        <v>51</v>
      </c>
      <c r="E106" s="139"/>
      <c r="F106" s="139"/>
      <c r="G106" s="139"/>
      <c r="H106" s="139"/>
      <c r="I106" s="139"/>
      <c r="J106" s="120">
        <v>513521.95499999996</v>
      </c>
      <c r="K106" s="136"/>
      <c r="L106" s="133"/>
    </row>
    <row r="107" spans="2:12" s="137" customFormat="1" ht="14.25" customHeight="1">
      <c r="B107" s="132"/>
      <c r="C107" s="132"/>
      <c r="D107" s="142" t="s">
        <v>2</v>
      </c>
      <c r="E107" s="139"/>
      <c r="F107" s="139"/>
      <c r="G107" s="139"/>
      <c r="H107" s="139"/>
      <c r="I107" s="139"/>
      <c r="J107" s="120">
        <v>1027043.9099999999</v>
      </c>
      <c r="K107" s="136"/>
      <c r="L107" s="133"/>
    </row>
    <row r="108" spans="2:12" s="137" customFormat="1" ht="14.25" customHeight="1" thickBot="1">
      <c r="B108" s="132"/>
      <c r="C108" s="143"/>
      <c r="D108" s="122" t="s">
        <v>191</v>
      </c>
      <c r="E108" s="122"/>
      <c r="F108" s="144"/>
      <c r="G108" s="144"/>
      <c r="H108" s="124"/>
      <c r="I108" s="124"/>
      <c r="J108" s="145"/>
      <c r="K108" s="136"/>
    </row>
    <row r="109" spans="2:12" s="6" customFormat="1" ht="15" customHeight="1" thickBot="1">
      <c r="B109" s="59"/>
      <c r="C109" s="60"/>
      <c r="D109" s="60"/>
      <c r="E109" s="60"/>
      <c r="F109" s="60"/>
      <c r="G109" s="60"/>
      <c r="H109" s="60"/>
      <c r="I109" s="60"/>
      <c r="J109" s="60"/>
      <c r="K109" s="58"/>
      <c r="L109" s="60"/>
    </row>
    <row r="110" spans="2:12" s="6" customFormat="1" ht="15" customHeight="1">
      <c r="B110" s="59"/>
      <c r="C110" s="2"/>
      <c r="D110" s="21" t="s">
        <v>52</v>
      </c>
      <c r="E110" s="4"/>
      <c r="F110" s="4"/>
      <c r="G110" s="4"/>
      <c r="H110" s="501" t="s">
        <v>23</v>
      </c>
      <c r="I110" s="502"/>
      <c r="J110" s="503"/>
      <c r="K110" s="58"/>
      <c r="L110" s="60"/>
    </row>
    <row r="111" spans="2:12" s="6" customFormat="1" ht="17.25" customHeight="1">
      <c r="B111" s="59"/>
      <c r="C111" s="59"/>
      <c r="D111" s="317" t="s">
        <v>53</v>
      </c>
      <c r="E111" s="147"/>
      <c r="F111" s="317"/>
      <c r="G111" s="148" t="s">
        <v>54</v>
      </c>
      <c r="H111" s="63" t="s">
        <v>31</v>
      </c>
      <c r="I111" s="63" t="s">
        <v>32</v>
      </c>
      <c r="J111" s="64" t="s">
        <v>33</v>
      </c>
      <c r="K111" s="58"/>
      <c r="L111" s="60"/>
    </row>
    <row r="112" spans="2:12" s="154" customFormat="1" ht="17.25" customHeight="1">
      <c r="B112" s="149"/>
      <c r="C112" s="149"/>
      <c r="D112" s="150" t="s">
        <v>55</v>
      </c>
      <c r="E112" s="317"/>
      <c r="F112" s="150"/>
      <c r="G112" s="321">
        <v>4</v>
      </c>
      <c r="H112" s="120">
        <v>17995000</v>
      </c>
      <c r="I112" s="151"/>
      <c r="J112" s="152"/>
      <c r="K112" s="153"/>
      <c r="L112" s="14"/>
    </row>
    <row r="113" spans="2:12" s="137" customFormat="1" ht="17.25" customHeight="1">
      <c r="B113" s="132"/>
      <c r="C113" s="132"/>
      <c r="D113" s="150" t="s">
        <v>56</v>
      </c>
      <c r="E113" s="150"/>
      <c r="F113" s="150"/>
      <c r="G113" s="322">
        <v>11</v>
      </c>
      <c r="H113" s="120">
        <v>10077533.539999999</v>
      </c>
      <c r="I113" s="156"/>
      <c r="J113" s="157"/>
      <c r="K113" s="136"/>
      <c r="L113" s="133"/>
    </row>
    <row r="114" spans="2:12" s="137" customFormat="1" ht="17.25" customHeight="1">
      <c r="B114" s="132"/>
      <c r="C114" s="132"/>
      <c r="D114" s="150" t="s">
        <v>57</v>
      </c>
      <c r="E114" s="150"/>
      <c r="F114" s="150"/>
      <c r="G114" s="322"/>
      <c r="H114" s="120"/>
      <c r="I114" s="155"/>
      <c r="J114" s="115"/>
      <c r="K114" s="136"/>
      <c r="L114" s="133"/>
    </row>
    <row r="115" spans="2:12" s="137" customFormat="1" ht="17.25" customHeight="1">
      <c r="B115" s="132"/>
      <c r="C115" s="132"/>
      <c r="D115" s="150" t="s">
        <v>58</v>
      </c>
      <c r="E115" s="150"/>
      <c r="F115" s="150"/>
      <c r="G115" s="322"/>
      <c r="H115" s="120"/>
      <c r="I115" s="155"/>
      <c r="J115" s="115"/>
      <c r="K115" s="136"/>
      <c r="L115" s="133"/>
    </row>
    <row r="116" spans="2:12" s="137" customFormat="1" ht="17.25" customHeight="1">
      <c r="B116" s="132"/>
      <c r="C116" s="132"/>
      <c r="D116" s="158" t="s">
        <v>59</v>
      </c>
      <c r="E116" s="150"/>
      <c r="F116" s="150"/>
      <c r="G116" s="323"/>
      <c r="H116" s="120">
        <v>1027043.91</v>
      </c>
      <c r="I116" s="156"/>
      <c r="J116" s="157"/>
      <c r="K116" s="136"/>
      <c r="L116" s="133"/>
    </row>
    <row r="117" spans="2:12" s="137" customFormat="1" ht="17.25" customHeight="1">
      <c r="B117" s="132"/>
      <c r="C117" s="132"/>
      <c r="D117" s="158" t="s">
        <v>60</v>
      </c>
      <c r="E117" s="150"/>
      <c r="F117" s="150"/>
      <c r="G117" s="323"/>
      <c r="H117" s="156"/>
      <c r="I117" s="155"/>
      <c r="J117" s="115">
        <v>5135219.55</v>
      </c>
      <c r="K117" s="136"/>
      <c r="L117" s="133"/>
    </row>
    <row r="118" spans="2:12" s="137" customFormat="1" ht="17.25" customHeight="1">
      <c r="B118" s="132"/>
      <c r="C118" s="132"/>
      <c r="D118" s="158" t="s">
        <v>61</v>
      </c>
      <c r="E118" s="150"/>
      <c r="F118" s="150"/>
      <c r="G118" s="322"/>
      <c r="H118" s="156"/>
      <c r="I118" s="156"/>
      <c r="J118" s="115"/>
      <c r="K118" s="136"/>
      <c r="L118" s="133"/>
    </row>
    <row r="119" spans="2:12" s="137" customFormat="1" ht="17.25" customHeight="1">
      <c r="B119" s="132"/>
      <c r="C119" s="132"/>
      <c r="D119" s="159" t="s">
        <v>62</v>
      </c>
      <c r="E119" s="150"/>
      <c r="F119" s="159"/>
      <c r="G119" s="324"/>
      <c r="H119" s="114">
        <f>SUM(H112:H116)</f>
        <v>29099577.449999999</v>
      </c>
      <c r="I119" s="114">
        <f>I114+I115+I117</f>
        <v>0</v>
      </c>
      <c r="J119" s="115">
        <f>J114+J115+J117+J118</f>
        <v>5135219.55</v>
      </c>
      <c r="K119" s="136"/>
      <c r="L119" s="133"/>
    </row>
    <row r="120" spans="2:12" s="137" customFormat="1" ht="17.25" customHeight="1" thickBot="1">
      <c r="B120" s="132"/>
      <c r="C120" s="143"/>
      <c r="D120" s="160" t="s">
        <v>63</v>
      </c>
      <c r="E120" s="161"/>
      <c r="F120" s="160"/>
      <c r="G120" s="325">
        <f>SUM(G112:G119)</f>
        <v>15</v>
      </c>
      <c r="H120" s="504">
        <f>G119+H119+I119+J119</f>
        <v>34234797</v>
      </c>
      <c r="I120" s="505"/>
      <c r="J120" s="506"/>
      <c r="K120" s="136"/>
      <c r="L120" s="133"/>
    </row>
    <row r="121" spans="2:12" ht="13.5" thickBot="1">
      <c r="B121" s="39"/>
      <c r="C121" s="40"/>
      <c r="D121" s="40"/>
      <c r="E121" s="40"/>
      <c r="F121" s="40"/>
      <c r="G121" s="40"/>
      <c r="H121" s="40"/>
      <c r="I121" s="40"/>
      <c r="J121" s="40"/>
      <c r="K121" s="41"/>
      <c r="L121" s="19"/>
    </row>
  </sheetData>
  <mergeCells count="48">
    <mergeCell ref="I54:J54"/>
    <mergeCell ref="I48:J48"/>
    <mergeCell ref="I49:J49"/>
    <mergeCell ref="I50:J50"/>
    <mergeCell ref="I51:J51"/>
    <mergeCell ref="I52:J52"/>
    <mergeCell ref="I53:J53"/>
    <mergeCell ref="H110:J110"/>
    <mergeCell ref="H120:J120"/>
    <mergeCell ref="E48:F48"/>
    <mergeCell ref="E49:F49"/>
    <mergeCell ref="E50:F50"/>
    <mergeCell ref="E51:F51"/>
    <mergeCell ref="E52:F52"/>
    <mergeCell ref="E53:F53"/>
    <mergeCell ref="E54:F54"/>
    <mergeCell ref="D72:J72"/>
    <mergeCell ref="D78:E78"/>
    <mergeCell ref="F78:F79"/>
    <mergeCell ref="G78:G79"/>
    <mergeCell ref="H78:J78"/>
    <mergeCell ref="D84:I84"/>
    <mergeCell ref="E55:F55"/>
    <mergeCell ref="I55:J55"/>
    <mergeCell ref="D66:E66"/>
    <mergeCell ref="F66:F67"/>
    <mergeCell ref="G66:G67"/>
    <mergeCell ref="H66:J66"/>
    <mergeCell ref="E44:F44"/>
    <mergeCell ref="I44:J44"/>
    <mergeCell ref="C3:J5"/>
    <mergeCell ref="D15:E15"/>
    <mergeCell ref="F15:F16"/>
    <mergeCell ref="G15:G16"/>
    <mergeCell ref="H15:H16"/>
    <mergeCell ref="I15:I16"/>
    <mergeCell ref="J15:J16"/>
    <mergeCell ref="D42:F42"/>
    <mergeCell ref="G42:G43"/>
    <mergeCell ref="H42:H43"/>
    <mergeCell ref="I42:J43"/>
    <mergeCell ref="E43:F43"/>
    <mergeCell ref="I45:J45"/>
    <mergeCell ref="I46:J46"/>
    <mergeCell ref="I47:J47"/>
    <mergeCell ref="E45:F45"/>
    <mergeCell ref="E46:F46"/>
    <mergeCell ref="E47:F47"/>
  </mergeCells>
  <printOptions horizontalCentered="1"/>
  <pageMargins left="0.23622047244094491" right="0.23622047244094491" top="0.67" bottom="0.31496062992125984" header="0.42" footer="0.31496062992125984"/>
  <pageSetup paperSize="9" scale="3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6"/>
  <sheetViews>
    <sheetView showGridLines="0" tabSelected="1" topLeftCell="A25" zoomScale="70" zoomScaleNormal="70" workbookViewId="0">
      <selection activeCell="O45" sqref="O45"/>
    </sheetView>
  </sheetViews>
  <sheetFormatPr defaultColWidth="9.140625" defaultRowHeight="12.75"/>
  <cols>
    <col min="1" max="1" width="4.28515625" style="1" customWidth="1"/>
    <col min="2" max="2" width="4.5703125" style="1" customWidth="1"/>
    <col min="3" max="3" width="6.140625" style="1" customWidth="1"/>
    <col min="4" max="4" width="40.140625" style="1" customWidth="1"/>
    <col min="5" max="5" width="25.28515625" style="1" customWidth="1"/>
    <col min="6" max="6" width="34.42578125" style="1" customWidth="1"/>
    <col min="7" max="7" width="25.140625" style="1" customWidth="1"/>
    <col min="8"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12</v>
      </c>
      <c r="D2" s="4"/>
      <c r="E2" s="4"/>
      <c r="F2" s="4"/>
      <c r="G2" s="4"/>
      <c r="H2" s="4"/>
      <c r="I2" s="4"/>
      <c r="J2" s="4"/>
      <c r="K2" s="5"/>
    </row>
    <row r="3" spans="2:11" ht="9.75" customHeight="1">
      <c r="B3" s="7"/>
      <c r="C3" s="482" t="s">
        <v>199</v>
      </c>
      <c r="D3" s="482"/>
      <c r="E3" s="482"/>
      <c r="F3" s="482"/>
      <c r="G3" s="482"/>
      <c r="H3" s="482"/>
      <c r="I3" s="482"/>
      <c r="J3" s="482"/>
      <c r="K3" s="8"/>
    </row>
    <row r="4" spans="2:11">
      <c r="B4" s="7"/>
      <c r="C4" s="482"/>
      <c r="D4" s="482"/>
      <c r="E4" s="482"/>
      <c r="F4" s="482"/>
      <c r="G4" s="482"/>
      <c r="H4" s="482"/>
      <c r="I4" s="482"/>
      <c r="J4" s="482"/>
      <c r="K4" s="8"/>
    </row>
    <row r="5" spans="2:11" ht="18" customHeight="1">
      <c r="B5" s="7"/>
      <c r="C5" s="482"/>
      <c r="D5" s="482"/>
      <c r="E5" s="482"/>
      <c r="F5" s="482"/>
      <c r="G5" s="482"/>
      <c r="H5" s="482"/>
      <c r="I5" s="482"/>
      <c r="J5" s="482"/>
      <c r="K5" s="8"/>
    </row>
    <row r="6" spans="2:11" ht="17.25" customHeight="1">
      <c r="B6" s="7"/>
      <c r="C6" s="310"/>
      <c r="D6" s="310"/>
      <c r="E6" s="310"/>
      <c r="F6" s="310"/>
      <c r="G6" s="310"/>
      <c r="H6" s="310"/>
      <c r="I6" s="310"/>
      <c r="J6" s="310"/>
      <c r="K6" s="8"/>
    </row>
    <row r="7" spans="2:11" s="12" customFormat="1">
      <c r="B7" s="10"/>
      <c r="C7" s="11" t="s">
        <v>0</v>
      </c>
      <c r="E7" s="13" t="s">
        <v>4</v>
      </c>
      <c r="F7" s="11"/>
      <c r="G7" s="14" t="s">
        <v>13</v>
      </c>
      <c r="H7" s="11"/>
      <c r="I7" s="11"/>
      <c r="J7" s="14"/>
      <c r="K7" s="15"/>
    </row>
    <row r="8" spans="2:11" s="12" customFormat="1">
      <c r="B8" s="10"/>
      <c r="C8" s="11" t="s">
        <v>1</v>
      </c>
      <c r="E8" s="16" t="s">
        <v>190</v>
      </c>
      <c r="F8" s="11"/>
      <c r="G8" s="14" t="s">
        <v>14</v>
      </c>
      <c r="H8" s="17" t="s">
        <v>249</v>
      </c>
      <c r="I8" s="14"/>
      <c r="J8" s="11"/>
      <c r="K8" s="15"/>
    </row>
    <row r="9" spans="2:11" s="12" customFormat="1">
      <c r="B9" s="10"/>
      <c r="C9" s="11" t="s">
        <v>193</v>
      </c>
      <c r="D9" s="11"/>
      <c r="E9" s="327">
        <v>49371788</v>
      </c>
      <c r="F9" s="11" t="s">
        <v>15</v>
      </c>
      <c r="G9" s="14" t="s">
        <v>16</v>
      </c>
      <c r="H9" s="18" t="s">
        <v>250</v>
      </c>
      <c r="I9" s="14"/>
      <c r="J9" s="11"/>
      <c r="K9" s="15"/>
    </row>
    <row r="10" spans="2:11" s="12" customFormat="1">
      <c r="B10" s="10"/>
      <c r="C10" s="11"/>
      <c r="D10" s="11"/>
      <c r="E10" s="11"/>
      <c r="F10" s="11"/>
      <c r="G10" s="14" t="s">
        <v>17</v>
      </c>
      <c r="H10" s="18">
        <v>351</v>
      </c>
      <c r="I10" s="14"/>
      <c r="J10" s="11"/>
      <c r="K10" s="15"/>
    </row>
    <row r="11" spans="2:11" s="12" customFormat="1">
      <c r="B11" s="10"/>
      <c r="C11" s="11"/>
      <c r="D11" s="11"/>
      <c r="E11" s="11"/>
      <c r="F11" s="11"/>
      <c r="G11" s="14" t="s">
        <v>18</v>
      </c>
      <c r="H11" s="18">
        <v>5890032159</v>
      </c>
      <c r="I11" s="14"/>
      <c r="J11" s="11"/>
      <c r="K11" s="15"/>
    </row>
    <row r="12" spans="2:11" ht="7.5" customHeight="1" thickBot="1">
      <c r="B12" s="7"/>
      <c r="C12" s="19"/>
      <c r="D12" s="19"/>
      <c r="E12" s="19"/>
      <c r="F12" s="19"/>
      <c r="G12" s="19"/>
      <c r="H12" s="19"/>
      <c r="I12" s="19"/>
      <c r="J12" s="19"/>
      <c r="K12" s="8"/>
    </row>
    <row r="13" spans="2:11" s="19" customFormat="1">
      <c r="B13" s="7"/>
      <c r="C13" s="20"/>
      <c r="D13" s="21" t="s">
        <v>19</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83" t="s">
        <v>20</v>
      </c>
      <c r="E15" s="484"/>
      <c r="F15" s="485" t="s">
        <v>156</v>
      </c>
      <c r="G15" s="485" t="s">
        <v>73</v>
      </c>
      <c r="H15" s="487" t="s">
        <v>74</v>
      </c>
      <c r="I15" s="487" t="s">
        <v>157</v>
      </c>
      <c r="J15" s="489" t="s">
        <v>23</v>
      </c>
      <c r="K15" s="8"/>
    </row>
    <row r="16" spans="2:11" ht="43.5" customHeight="1">
      <c r="B16" s="7"/>
      <c r="C16" s="7"/>
      <c r="D16" s="270" t="s">
        <v>159</v>
      </c>
      <c r="E16" s="268" t="s">
        <v>160</v>
      </c>
      <c r="F16" s="486"/>
      <c r="G16" s="486"/>
      <c r="H16" s="488"/>
      <c r="I16" s="488"/>
      <c r="J16" s="490"/>
      <c r="K16" s="8"/>
    </row>
    <row r="17" spans="2:11" ht="43.5" customHeight="1">
      <c r="B17" s="7"/>
      <c r="C17" s="7"/>
      <c r="D17" s="328" t="s">
        <v>251</v>
      </c>
      <c r="E17" s="330" t="s">
        <v>254</v>
      </c>
      <c r="F17" s="27"/>
      <c r="G17" s="333" t="s">
        <v>257</v>
      </c>
      <c r="H17" s="334" t="s">
        <v>260</v>
      </c>
      <c r="I17" s="334" t="s">
        <v>261</v>
      </c>
      <c r="J17" s="336">
        <v>17117278</v>
      </c>
      <c r="K17" s="8"/>
    </row>
    <row r="18" spans="2:11" ht="43.5" customHeight="1">
      <c r="B18" s="7"/>
      <c r="C18" s="7"/>
      <c r="D18" s="329" t="s">
        <v>252</v>
      </c>
      <c r="E18" s="331" t="s">
        <v>255</v>
      </c>
      <c r="F18" s="30"/>
      <c r="G18" s="332" t="s">
        <v>258</v>
      </c>
      <c r="H18" s="335" t="s">
        <v>262</v>
      </c>
      <c r="I18" s="335" t="s">
        <v>263</v>
      </c>
      <c r="J18" s="337">
        <v>5500000</v>
      </c>
      <c r="K18" s="8"/>
    </row>
    <row r="19" spans="2:11" ht="43.5" customHeight="1">
      <c r="B19" s="7"/>
      <c r="C19" s="7"/>
      <c r="D19" s="329" t="s">
        <v>253</v>
      </c>
      <c r="E19" s="332" t="s">
        <v>256</v>
      </c>
      <c r="F19" s="30"/>
      <c r="G19" s="332" t="s">
        <v>259</v>
      </c>
      <c r="H19" s="31"/>
      <c r="I19" s="31"/>
      <c r="J19" s="337">
        <v>2000000</v>
      </c>
      <c r="K19" s="8"/>
    </row>
    <row r="20" spans="2:11" ht="31.5" customHeight="1" thickBot="1">
      <c r="B20" s="7"/>
      <c r="C20" s="7"/>
      <c r="D20" s="33"/>
      <c r="E20" s="34"/>
      <c r="F20" s="34"/>
      <c r="G20" s="34"/>
      <c r="H20" s="35"/>
      <c r="I20" s="35"/>
      <c r="J20" s="338">
        <f>SUM(J17:J19)</f>
        <v>24617278</v>
      </c>
      <c r="K20" s="8"/>
    </row>
    <row r="21" spans="2:11">
      <c r="B21" s="7"/>
      <c r="C21" s="7"/>
      <c r="D21" s="1" t="s">
        <v>158</v>
      </c>
      <c r="E21" s="19"/>
      <c r="F21" s="19"/>
      <c r="G21" s="19"/>
      <c r="H21" s="19"/>
      <c r="I21" s="19"/>
      <c r="J21" s="8"/>
      <c r="K21" s="8"/>
    </row>
    <row r="22" spans="2:11">
      <c r="B22" s="7"/>
      <c r="C22" s="7"/>
      <c r="D22" s="1" t="s">
        <v>200</v>
      </c>
      <c r="E22" s="36"/>
      <c r="F22" s="36"/>
      <c r="G22" s="36"/>
      <c r="H22" s="36"/>
      <c r="I22" s="36"/>
      <c r="J22" s="37"/>
      <c r="K22" s="8"/>
    </row>
    <row r="23" spans="2:11">
      <c r="B23" s="7"/>
      <c r="C23" s="7"/>
      <c r="D23" s="269" t="s">
        <v>161</v>
      </c>
      <c r="E23" s="36"/>
      <c r="F23" s="36"/>
      <c r="G23" s="36"/>
      <c r="H23" s="36"/>
      <c r="I23" s="36"/>
      <c r="J23" s="37"/>
      <c r="K23" s="8"/>
    </row>
    <row r="24" spans="2:11">
      <c r="B24" s="7"/>
      <c r="C24" s="7"/>
      <c r="D24" s="19" t="s">
        <v>162</v>
      </c>
      <c r="E24" s="36"/>
      <c r="F24" s="36"/>
      <c r="G24" s="36"/>
      <c r="H24" s="36"/>
      <c r="I24" s="36"/>
      <c r="J24" s="37"/>
      <c r="K24" s="8"/>
    </row>
    <row r="25" spans="2:11">
      <c r="B25" s="7"/>
      <c r="C25" s="7"/>
      <c r="D25" s="38" t="s">
        <v>201</v>
      </c>
      <c r="E25" s="36"/>
      <c r="F25" s="36"/>
      <c r="G25" s="36"/>
      <c r="H25" s="36"/>
      <c r="I25" s="36"/>
      <c r="J25" s="37"/>
      <c r="K25" s="8"/>
    </row>
    <row r="26" spans="2:11">
      <c r="B26" s="7"/>
      <c r="C26" s="7"/>
      <c r="D26" s="38" t="s">
        <v>188</v>
      </c>
      <c r="E26" s="36"/>
      <c r="F26" s="36"/>
      <c r="G26" s="36"/>
      <c r="H26" s="36"/>
      <c r="I26" s="36"/>
      <c r="J26" s="37"/>
      <c r="K26" s="8"/>
    </row>
    <row r="27" spans="2:11">
      <c r="B27" s="7"/>
      <c r="C27" s="7"/>
      <c r="D27" s="283"/>
      <c r="E27" s="36"/>
      <c r="F27" s="36"/>
      <c r="G27" s="36"/>
      <c r="H27" s="36"/>
      <c r="I27" s="36"/>
      <c r="J27" s="37"/>
      <c r="K27" s="8"/>
    </row>
    <row r="28" spans="2:11">
      <c r="B28" s="7"/>
      <c r="C28" s="7"/>
      <c r="D28" s="19" t="s">
        <v>202</v>
      </c>
      <c r="E28" s="36"/>
      <c r="F28" s="36"/>
      <c r="G28" s="36"/>
      <c r="H28" s="36"/>
      <c r="I28" s="36"/>
      <c r="J28" s="37"/>
      <c r="K28" s="8"/>
    </row>
    <row r="29" spans="2:11">
      <c r="B29" s="7"/>
      <c r="C29" s="7"/>
      <c r="D29" s="19" t="s">
        <v>163</v>
      </c>
      <c r="E29" s="36"/>
      <c r="F29" s="36"/>
      <c r="G29" s="36"/>
      <c r="H29" s="36"/>
      <c r="I29" s="36"/>
      <c r="J29" s="37"/>
      <c r="K29" s="8"/>
    </row>
    <row r="30" spans="2:11">
      <c r="B30" s="7"/>
      <c r="C30" s="7"/>
      <c r="D30" s="19" t="s">
        <v>181</v>
      </c>
      <c r="E30" s="36"/>
      <c r="F30" s="36"/>
      <c r="G30" s="36"/>
      <c r="H30" s="36"/>
      <c r="I30" s="36"/>
      <c r="J30" s="37"/>
      <c r="K30" s="8"/>
    </row>
    <row r="31" spans="2:11">
      <c r="B31" s="7"/>
      <c r="C31" s="7"/>
      <c r="D31" s="19" t="s">
        <v>164</v>
      </c>
      <c r="E31" s="36"/>
      <c r="F31" s="36"/>
      <c r="G31" s="36"/>
      <c r="H31" s="36"/>
      <c r="I31" s="36"/>
      <c r="J31" s="37"/>
      <c r="K31" s="8"/>
    </row>
    <row r="32" spans="2:11">
      <c r="B32" s="7"/>
      <c r="C32" s="7"/>
      <c r="D32" s="19" t="s">
        <v>165</v>
      </c>
      <c r="E32" s="36"/>
      <c r="F32" s="36"/>
      <c r="G32" s="36"/>
      <c r="H32" s="36"/>
      <c r="I32" s="36"/>
      <c r="J32" s="37"/>
      <c r="K32" s="8"/>
    </row>
    <row r="33" spans="2:11">
      <c r="B33" s="7"/>
      <c r="C33" s="7"/>
      <c r="D33" s="19" t="s">
        <v>166</v>
      </c>
      <c r="E33" s="36"/>
      <c r="F33" s="36"/>
      <c r="G33" s="36"/>
      <c r="H33" s="36"/>
      <c r="I33" s="36"/>
      <c r="J33" s="37"/>
      <c r="K33" s="8"/>
    </row>
    <row r="34" spans="2:11">
      <c r="B34" s="7"/>
      <c r="C34" s="7"/>
      <c r="D34" s="19" t="s">
        <v>167</v>
      </c>
      <c r="E34" s="36"/>
      <c r="F34" s="36"/>
      <c r="G34" s="36"/>
      <c r="H34" s="36"/>
      <c r="I34" s="36"/>
      <c r="J34" s="37"/>
      <c r="K34" s="8"/>
    </row>
    <row r="35" spans="2:11">
      <c r="B35" s="7"/>
      <c r="C35" s="7"/>
      <c r="D35" s="19" t="s">
        <v>168</v>
      </c>
      <c r="E35" s="36"/>
      <c r="F35" s="36"/>
      <c r="G35" s="36"/>
      <c r="H35" s="36"/>
      <c r="I35" s="36"/>
      <c r="J35" s="37"/>
      <c r="K35" s="8"/>
    </row>
    <row r="36" spans="2:11" ht="6" customHeight="1" thickBot="1">
      <c r="B36" s="7"/>
      <c r="C36" s="39"/>
      <c r="D36" s="40"/>
      <c r="E36" s="40"/>
      <c r="F36" s="40"/>
      <c r="G36" s="40"/>
      <c r="H36" s="40"/>
      <c r="I36" s="40"/>
      <c r="J36" s="41"/>
      <c r="K36" s="8"/>
    </row>
    <row r="37" spans="2:11" ht="9" customHeight="1">
      <c r="B37" s="7"/>
      <c r="C37" s="19"/>
      <c r="D37" s="19"/>
      <c r="E37" s="19"/>
      <c r="F37" s="19"/>
      <c r="G37" s="19"/>
      <c r="H37" s="19"/>
      <c r="I37" s="19"/>
      <c r="J37" s="19"/>
      <c r="K37" s="8"/>
    </row>
    <row r="38" spans="2:11" ht="3.75" customHeight="1" thickBot="1">
      <c r="B38" s="7"/>
      <c r="C38" s="19"/>
      <c r="D38" s="19"/>
      <c r="E38" s="19"/>
      <c r="F38" s="19"/>
      <c r="G38" s="19"/>
      <c r="H38" s="19"/>
      <c r="I38" s="19"/>
      <c r="J38" s="19"/>
      <c r="K38" s="8"/>
    </row>
    <row r="39" spans="2:11" ht="15" customHeight="1">
      <c r="B39" s="7"/>
      <c r="C39" s="20"/>
      <c r="D39" s="21" t="s">
        <v>28</v>
      </c>
      <c r="E39" s="22"/>
      <c r="F39" s="22"/>
      <c r="G39" s="22"/>
      <c r="H39" s="22"/>
      <c r="I39" s="22"/>
      <c r="J39" s="23"/>
      <c r="K39" s="8"/>
    </row>
    <row r="40" spans="2:11" ht="8.25" customHeight="1" thickBot="1">
      <c r="B40" s="7"/>
      <c r="C40" s="7"/>
      <c r="D40" s="11"/>
      <c r="E40" s="19"/>
      <c r="F40" s="19"/>
      <c r="G40" s="19"/>
      <c r="H40" s="19"/>
      <c r="I40" s="19"/>
      <c r="J40" s="8"/>
      <c r="K40" s="8"/>
    </row>
    <row r="41" spans="2:11" ht="13.5" customHeight="1">
      <c r="B41" s="7"/>
      <c r="C41" s="7"/>
      <c r="D41" s="471" t="s">
        <v>20</v>
      </c>
      <c r="E41" s="472"/>
      <c r="F41" s="473"/>
      <c r="G41" s="474" t="s">
        <v>21</v>
      </c>
      <c r="H41" s="474" t="s">
        <v>22</v>
      </c>
      <c r="I41" s="476" t="s">
        <v>23</v>
      </c>
      <c r="J41" s="477"/>
      <c r="K41" s="8"/>
    </row>
    <row r="42" spans="2:11" ht="15" customHeight="1">
      <c r="B42" s="7"/>
      <c r="C42" s="7"/>
      <c r="D42" s="24" t="s">
        <v>24</v>
      </c>
      <c r="E42" s="480" t="s">
        <v>25</v>
      </c>
      <c r="F42" s="481"/>
      <c r="G42" s="475"/>
      <c r="H42" s="475"/>
      <c r="I42" s="478"/>
      <c r="J42" s="479"/>
      <c r="K42" s="8"/>
    </row>
    <row r="43" spans="2:11" ht="51.75" customHeight="1">
      <c r="B43" s="7"/>
      <c r="C43" s="7"/>
      <c r="D43" s="339" t="s">
        <v>264</v>
      </c>
      <c r="E43" s="523" t="s">
        <v>271</v>
      </c>
      <c r="F43" s="520"/>
      <c r="G43" s="341" t="s">
        <v>278</v>
      </c>
      <c r="H43" s="341" t="s">
        <v>279</v>
      </c>
      <c r="I43" s="521">
        <v>3000000</v>
      </c>
      <c r="J43" s="522"/>
      <c r="K43" s="8"/>
    </row>
    <row r="44" spans="2:11" ht="51.75" customHeight="1">
      <c r="B44" s="7"/>
      <c r="C44" s="7"/>
      <c r="D44" s="339" t="s">
        <v>265</v>
      </c>
      <c r="E44" s="523" t="s">
        <v>272</v>
      </c>
      <c r="F44" s="520"/>
      <c r="G44" s="341" t="s">
        <v>280</v>
      </c>
      <c r="H44" s="341" t="s">
        <v>281</v>
      </c>
      <c r="I44" s="521">
        <v>1200000</v>
      </c>
      <c r="J44" s="522"/>
      <c r="K44" s="8"/>
    </row>
    <row r="45" spans="2:11" ht="51.75" customHeight="1">
      <c r="B45" s="7"/>
      <c r="C45" s="7"/>
      <c r="D45" s="339" t="s">
        <v>266</v>
      </c>
      <c r="E45" s="523" t="s">
        <v>273</v>
      </c>
      <c r="F45" s="520"/>
      <c r="G45" s="341" t="s">
        <v>282</v>
      </c>
      <c r="H45" s="341" t="s">
        <v>281</v>
      </c>
      <c r="I45" s="521">
        <v>600000</v>
      </c>
      <c r="J45" s="522"/>
      <c r="K45" s="8"/>
    </row>
    <row r="46" spans="2:11" ht="51.75" customHeight="1">
      <c r="B46" s="7"/>
      <c r="C46" s="7"/>
      <c r="D46" s="340" t="s">
        <v>267</v>
      </c>
      <c r="E46" s="523" t="s">
        <v>274</v>
      </c>
      <c r="F46" s="520"/>
      <c r="G46" s="341" t="s">
        <v>283</v>
      </c>
      <c r="H46" s="341" t="s">
        <v>279</v>
      </c>
      <c r="I46" s="521">
        <v>1367588.16</v>
      </c>
      <c r="J46" s="522"/>
      <c r="K46" s="8"/>
    </row>
    <row r="47" spans="2:11" ht="51.75" customHeight="1">
      <c r="B47" s="7"/>
      <c r="C47" s="7"/>
      <c r="D47" s="340" t="s">
        <v>268</v>
      </c>
      <c r="E47" s="523" t="s">
        <v>275</v>
      </c>
      <c r="F47" s="520"/>
      <c r="G47" s="341" t="s">
        <v>283</v>
      </c>
      <c r="H47" s="341" t="s">
        <v>279</v>
      </c>
      <c r="I47" s="521">
        <v>2500000</v>
      </c>
      <c r="J47" s="522"/>
      <c r="K47" s="8"/>
    </row>
    <row r="48" spans="2:11" ht="51.75" customHeight="1">
      <c r="B48" s="7"/>
      <c r="C48" s="7"/>
      <c r="D48" s="340" t="s">
        <v>269</v>
      </c>
      <c r="E48" s="523" t="s">
        <v>276</v>
      </c>
      <c r="F48" s="520"/>
      <c r="G48" s="341" t="s">
        <v>478</v>
      </c>
      <c r="H48" s="341" t="s">
        <v>284</v>
      </c>
      <c r="I48" s="521">
        <v>2000000</v>
      </c>
      <c r="J48" s="522"/>
      <c r="K48" s="8"/>
    </row>
    <row r="49" spans="2:12" ht="51.75" customHeight="1">
      <c r="B49" s="7"/>
      <c r="C49" s="7"/>
      <c r="D49" s="340" t="s">
        <v>270</v>
      </c>
      <c r="E49" s="519" t="s">
        <v>277</v>
      </c>
      <c r="F49" s="520"/>
      <c r="G49" s="341" t="s">
        <v>285</v>
      </c>
      <c r="H49" s="341" t="s">
        <v>279</v>
      </c>
      <c r="I49" s="521">
        <v>1800000</v>
      </c>
      <c r="J49" s="522"/>
      <c r="K49" s="8"/>
    </row>
    <row r="50" spans="2:12" ht="34.5" customHeight="1" thickBot="1">
      <c r="B50" s="7"/>
      <c r="C50" s="7"/>
      <c r="D50" s="33"/>
      <c r="E50" s="524"/>
      <c r="F50" s="470"/>
      <c r="G50" s="49"/>
      <c r="H50" s="50"/>
      <c r="I50" s="525">
        <f>SUM(I43:I49)</f>
        <v>12467588.16</v>
      </c>
      <c r="J50" s="526"/>
      <c r="K50" s="8"/>
    </row>
    <row r="51" spans="2:12">
      <c r="B51" s="7"/>
      <c r="C51" s="7"/>
      <c r="D51" s="19" t="s">
        <v>29</v>
      </c>
      <c r="E51" s="36"/>
      <c r="F51" s="36"/>
      <c r="G51" s="36"/>
      <c r="H51" s="36"/>
      <c r="I51" s="36"/>
      <c r="J51" s="37"/>
      <c r="K51" s="8"/>
      <c r="L51" s="19"/>
    </row>
    <row r="52" spans="2:12">
      <c r="B52" s="7"/>
      <c r="C52" s="7"/>
      <c r="D52" s="38" t="s">
        <v>169</v>
      </c>
      <c r="E52" s="36"/>
      <c r="F52" s="36"/>
      <c r="G52" s="36"/>
      <c r="H52" s="36"/>
      <c r="I52" s="36"/>
      <c r="J52" s="37"/>
      <c r="K52" s="8"/>
      <c r="L52" s="19"/>
    </row>
    <row r="53" spans="2:12">
      <c r="B53" s="7"/>
      <c r="C53" s="7"/>
      <c r="D53" s="19" t="s">
        <v>203</v>
      </c>
      <c r="E53" s="38"/>
      <c r="F53" s="51"/>
      <c r="G53" s="52"/>
      <c r="H53" s="52"/>
      <c r="I53" s="52"/>
      <c r="J53" s="53"/>
      <c r="K53" s="8"/>
      <c r="L53" s="54"/>
    </row>
    <row r="54" spans="2:12">
      <c r="B54" s="7"/>
      <c r="C54" s="7"/>
      <c r="D54" s="38" t="s">
        <v>172</v>
      </c>
      <c r="E54" s="38"/>
      <c r="F54" s="51"/>
      <c r="G54" s="52"/>
      <c r="H54" s="52"/>
      <c r="I54" s="52"/>
      <c r="J54" s="53"/>
      <c r="K54" s="8"/>
      <c r="L54" s="54"/>
    </row>
    <row r="55" spans="2:12">
      <c r="B55" s="7"/>
      <c r="C55" s="7"/>
      <c r="D55" s="38" t="s">
        <v>173</v>
      </c>
      <c r="E55" s="36"/>
      <c r="F55" s="36"/>
      <c r="G55" s="36"/>
      <c r="H55" s="36"/>
      <c r="I55" s="36"/>
      <c r="J55" s="37"/>
      <c r="K55" s="8"/>
    </row>
    <row r="56" spans="2:12">
      <c r="B56" s="7"/>
      <c r="C56" s="7"/>
      <c r="D56" s="38" t="s">
        <v>177</v>
      </c>
      <c r="E56" s="36"/>
      <c r="F56" s="36"/>
      <c r="G56" s="36"/>
      <c r="H56" s="36"/>
      <c r="I56" s="36"/>
      <c r="J56" s="37"/>
      <c r="K56" s="8"/>
    </row>
    <row r="57" spans="2:12" ht="13.5" thickBot="1">
      <c r="B57" s="7"/>
      <c r="C57" s="39"/>
      <c r="D57" s="40" t="s">
        <v>178</v>
      </c>
      <c r="E57" s="55"/>
      <c r="F57" s="55"/>
      <c r="G57" s="55"/>
      <c r="H57" s="55"/>
      <c r="I57" s="55"/>
      <c r="J57" s="56"/>
      <c r="K57" s="8"/>
    </row>
    <row r="58" spans="2:12" ht="15.75" customHeight="1" thickBot="1">
      <c r="B58" s="7"/>
      <c r="C58" s="19"/>
      <c r="D58" s="19"/>
      <c r="E58" s="19"/>
      <c r="F58" s="19"/>
      <c r="G58" s="19"/>
      <c r="H58" s="19"/>
      <c r="I58" s="19"/>
      <c r="J58" s="19"/>
      <c r="K58" s="8"/>
      <c r="L58" s="19"/>
    </row>
    <row r="59" spans="2:12" ht="15" customHeight="1">
      <c r="B59" s="7"/>
      <c r="C59" s="2"/>
      <c r="D59" s="57" t="s">
        <v>30</v>
      </c>
      <c r="E59" s="4"/>
      <c r="F59" s="4"/>
      <c r="G59" s="4"/>
      <c r="H59" s="4"/>
      <c r="I59" s="4"/>
      <c r="J59" s="5"/>
      <c r="K59" s="58"/>
      <c r="L59" s="19"/>
    </row>
    <row r="60" spans="2:12" ht="6.75" customHeight="1" thickBot="1">
      <c r="B60" s="7"/>
      <c r="C60" s="59"/>
      <c r="D60" s="60"/>
      <c r="E60" s="60"/>
      <c r="F60" s="60"/>
      <c r="G60" s="60"/>
      <c r="H60" s="60"/>
      <c r="I60" s="60"/>
      <c r="J60" s="58"/>
      <c r="K60" s="58"/>
      <c r="L60" s="19"/>
    </row>
    <row r="61" spans="2:12" s="12" customFormat="1" ht="16.5" customHeight="1">
      <c r="B61" s="10"/>
      <c r="C61" s="61"/>
      <c r="D61" s="491" t="s">
        <v>20</v>
      </c>
      <c r="E61" s="492"/>
      <c r="F61" s="474" t="s">
        <v>21</v>
      </c>
      <c r="G61" s="474" t="s">
        <v>22</v>
      </c>
      <c r="H61" s="474" t="s">
        <v>23</v>
      </c>
      <c r="I61" s="474"/>
      <c r="J61" s="493"/>
      <c r="K61" s="15"/>
    </row>
    <row r="62" spans="2:12" s="12" customFormat="1" ht="17.25" customHeight="1">
      <c r="B62" s="10"/>
      <c r="C62" s="61"/>
      <c r="D62" s="24" t="s">
        <v>24</v>
      </c>
      <c r="E62" s="62" t="s">
        <v>25</v>
      </c>
      <c r="F62" s="475"/>
      <c r="G62" s="475"/>
      <c r="H62" s="63" t="s">
        <v>31</v>
      </c>
      <c r="I62" s="63" t="s">
        <v>32</v>
      </c>
      <c r="J62" s="64" t="s">
        <v>33</v>
      </c>
      <c r="K62" s="15"/>
    </row>
    <row r="63" spans="2:12" ht="18" customHeight="1" thickBot="1">
      <c r="B63" s="7"/>
      <c r="C63" s="59"/>
      <c r="D63" s="342" t="s">
        <v>286</v>
      </c>
      <c r="E63" s="343" t="s">
        <v>287</v>
      </c>
      <c r="F63" s="344" t="s">
        <v>288</v>
      </c>
      <c r="G63" s="345" t="s">
        <v>289</v>
      </c>
      <c r="H63" s="162">
        <v>3400000</v>
      </c>
      <c r="I63" s="84"/>
      <c r="J63" s="85"/>
      <c r="K63" s="8"/>
    </row>
    <row r="64" spans="2:12" ht="18" customHeight="1">
      <c r="B64" s="7"/>
      <c r="C64" s="59"/>
      <c r="D64" s="72"/>
      <c r="E64" s="73"/>
      <c r="F64" s="74"/>
      <c r="G64" s="75"/>
      <c r="H64" s="76"/>
      <c r="I64" s="77"/>
      <c r="J64" s="78"/>
      <c r="K64" s="8"/>
    </row>
    <row r="65" spans="2:12" ht="18" customHeight="1" thickBot="1">
      <c r="B65" s="7"/>
      <c r="C65" s="59"/>
      <c r="D65" s="79"/>
      <c r="E65" s="80"/>
      <c r="F65" s="81"/>
      <c r="G65" s="82"/>
      <c r="H65" s="83"/>
      <c r="I65" s="84"/>
      <c r="J65" s="85"/>
      <c r="K65" s="8"/>
    </row>
    <row r="66" spans="2:12" ht="18" customHeight="1">
      <c r="B66" s="7"/>
      <c r="C66" s="59"/>
      <c r="D66" s="273" t="s">
        <v>26</v>
      </c>
      <c r="E66" s="274"/>
      <c r="F66" s="275"/>
      <c r="G66" s="276"/>
      <c r="H66" s="276"/>
      <c r="I66" s="277"/>
      <c r="J66" s="5"/>
      <c r="K66" s="8"/>
    </row>
    <row r="67" spans="2:12" ht="15.75" customHeight="1">
      <c r="B67" s="7"/>
      <c r="C67" s="59"/>
      <c r="D67" s="507" t="s">
        <v>174</v>
      </c>
      <c r="E67" s="508"/>
      <c r="F67" s="508"/>
      <c r="G67" s="508"/>
      <c r="H67" s="508"/>
      <c r="I67" s="508"/>
      <c r="J67" s="509"/>
      <c r="K67" s="58"/>
      <c r="L67" s="19"/>
    </row>
    <row r="68" spans="2:12" ht="15.75" customHeight="1">
      <c r="B68" s="7"/>
      <c r="C68" s="59"/>
      <c r="D68" s="314" t="s">
        <v>175</v>
      </c>
      <c r="E68" s="315"/>
      <c r="F68" s="315"/>
      <c r="G68" s="315"/>
      <c r="H68" s="315"/>
      <c r="I68" s="315"/>
      <c r="J68" s="316"/>
      <c r="K68" s="58"/>
      <c r="L68" s="19"/>
    </row>
    <row r="69" spans="2:12" ht="13.5" thickBot="1">
      <c r="B69" s="7"/>
      <c r="C69" s="86"/>
      <c r="D69" s="164" t="s">
        <v>176</v>
      </c>
      <c r="E69" s="87"/>
      <c r="F69" s="88"/>
      <c r="G69" s="89"/>
      <c r="H69" s="89"/>
      <c r="I69" s="89"/>
      <c r="J69" s="90"/>
      <c r="K69" s="58"/>
      <c r="L69" s="19"/>
    </row>
    <row r="70" spans="2:12" ht="13.5" customHeight="1" thickBot="1">
      <c r="B70" s="7"/>
      <c r="C70" s="60"/>
      <c r="D70" s="91"/>
      <c r="E70" s="92"/>
      <c r="F70" s="93"/>
      <c r="G70" s="94"/>
      <c r="H70" s="94"/>
      <c r="I70" s="94"/>
      <c r="J70" s="94"/>
      <c r="K70" s="58"/>
      <c r="L70" s="19"/>
    </row>
    <row r="71" spans="2:12" ht="15" customHeight="1">
      <c r="B71" s="7"/>
      <c r="C71" s="2"/>
      <c r="D71" s="57" t="s">
        <v>34</v>
      </c>
      <c r="E71" s="4"/>
      <c r="F71" s="4"/>
      <c r="G71" s="4"/>
      <c r="H71" s="4"/>
      <c r="I71" s="4"/>
      <c r="J71" s="5"/>
      <c r="K71" s="58"/>
      <c r="L71" s="19"/>
    </row>
    <row r="72" spans="2:12" ht="5.25" customHeight="1" thickBot="1">
      <c r="B72" s="7"/>
      <c r="C72" s="59"/>
      <c r="D72" s="60"/>
      <c r="E72" s="60"/>
      <c r="F72" s="60"/>
      <c r="G72" s="60"/>
      <c r="H72" s="60"/>
      <c r="I72" s="60"/>
      <c r="J72" s="58"/>
      <c r="K72" s="58"/>
      <c r="L72" s="19"/>
    </row>
    <row r="73" spans="2:12" s="12" customFormat="1" ht="15" customHeight="1">
      <c r="B73" s="10"/>
      <c r="C73" s="61"/>
      <c r="D73" s="491" t="s">
        <v>20</v>
      </c>
      <c r="E73" s="492"/>
      <c r="F73" s="474" t="s">
        <v>21</v>
      </c>
      <c r="G73" s="474" t="s">
        <v>22</v>
      </c>
      <c r="H73" s="474" t="s">
        <v>23</v>
      </c>
      <c r="I73" s="474"/>
      <c r="J73" s="493"/>
      <c r="K73" s="15"/>
    </row>
    <row r="74" spans="2:12" s="12" customFormat="1" ht="23.25" customHeight="1">
      <c r="B74" s="10"/>
      <c r="C74" s="61"/>
      <c r="D74" s="24" t="s">
        <v>24</v>
      </c>
      <c r="E74" s="62" t="s">
        <v>25</v>
      </c>
      <c r="F74" s="475"/>
      <c r="G74" s="475"/>
      <c r="H74" s="63" t="s">
        <v>31</v>
      </c>
      <c r="I74" s="63" t="s">
        <v>32</v>
      </c>
      <c r="J74" s="64" t="s">
        <v>33</v>
      </c>
      <c r="K74" s="15"/>
    </row>
    <row r="75" spans="2:12" ht="18" customHeight="1">
      <c r="B75" s="7"/>
      <c r="C75" s="59"/>
      <c r="D75" s="65"/>
      <c r="E75" s="66"/>
      <c r="F75" s="67"/>
      <c r="G75" s="76"/>
      <c r="H75" s="95"/>
      <c r="I75" s="95"/>
      <c r="J75" s="71"/>
      <c r="K75" s="8"/>
    </row>
    <row r="76" spans="2:12" ht="18" customHeight="1">
      <c r="B76" s="7"/>
      <c r="C76" s="59"/>
      <c r="D76" s="72"/>
      <c r="E76" s="73"/>
      <c r="F76" s="74"/>
      <c r="G76" s="96"/>
      <c r="H76" s="97"/>
      <c r="I76" s="97"/>
      <c r="J76" s="78"/>
      <c r="K76" s="8"/>
    </row>
    <row r="77" spans="2:12" ht="18" customHeight="1" thickBot="1">
      <c r="B77" s="7"/>
      <c r="C77" s="59"/>
      <c r="D77" s="79"/>
      <c r="E77" s="80"/>
      <c r="F77" s="81"/>
      <c r="G77" s="98"/>
      <c r="H77" s="99"/>
      <c r="I77" s="99"/>
      <c r="J77" s="85"/>
      <c r="K77" s="8"/>
    </row>
    <row r="78" spans="2:12">
      <c r="B78" s="7"/>
      <c r="C78" s="59"/>
      <c r="D78" s="19" t="s">
        <v>26</v>
      </c>
      <c r="E78" s="92"/>
      <c r="F78" s="93"/>
      <c r="G78" s="94"/>
      <c r="H78" s="94"/>
      <c r="I78" s="94"/>
      <c r="J78" s="100"/>
      <c r="K78" s="58"/>
      <c r="L78" s="19"/>
    </row>
    <row r="79" spans="2:12" ht="12.75" customHeight="1">
      <c r="B79" s="7"/>
      <c r="C79" s="59"/>
      <c r="D79" s="510" t="s">
        <v>179</v>
      </c>
      <c r="E79" s="510"/>
      <c r="F79" s="510"/>
      <c r="G79" s="510"/>
      <c r="H79" s="510"/>
      <c r="I79" s="510"/>
      <c r="J79" s="271"/>
      <c r="K79" s="58"/>
      <c r="L79" s="19"/>
    </row>
    <row r="80" spans="2:12" ht="13.5" thickBot="1">
      <c r="B80" s="7"/>
      <c r="C80" s="59"/>
      <c r="D80" s="87" t="s">
        <v>180</v>
      </c>
      <c r="E80" s="272"/>
      <c r="F80" s="272"/>
      <c r="G80" s="272"/>
      <c r="H80" s="272"/>
      <c r="I80" s="272"/>
      <c r="J80" s="101"/>
      <c r="K80" s="58"/>
      <c r="L80" s="19"/>
    </row>
    <row r="81" spans="2:12" ht="15" customHeight="1" thickBot="1">
      <c r="B81" s="7"/>
      <c r="C81" s="102"/>
      <c r="D81" s="102"/>
      <c r="E81" s="102"/>
      <c r="F81" s="102"/>
      <c r="G81" s="102"/>
      <c r="H81" s="102"/>
      <c r="I81" s="102"/>
      <c r="J81" s="102"/>
      <c r="K81" s="58"/>
      <c r="L81" s="19"/>
    </row>
    <row r="82" spans="2:12" s="111" customFormat="1" ht="38.25">
      <c r="B82" s="103"/>
      <c r="C82" s="104"/>
      <c r="D82" s="105" t="s">
        <v>192</v>
      </c>
      <c r="E82" s="106"/>
      <c r="F82" s="106"/>
      <c r="G82" s="107"/>
      <c r="H82" s="311" t="s">
        <v>35</v>
      </c>
      <c r="I82" s="311" t="s">
        <v>36</v>
      </c>
      <c r="J82" s="109" t="s">
        <v>37</v>
      </c>
      <c r="K82" s="110"/>
    </row>
    <row r="83" spans="2:12" s="111" customFormat="1" ht="17.25" customHeight="1">
      <c r="B83" s="103"/>
      <c r="C83" s="103"/>
      <c r="D83" s="112" t="s">
        <v>38</v>
      </c>
      <c r="E83" s="113"/>
      <c r="F83" s="113"/>
      <c r="G83" s="113"/>
      <c r="H83" s="114"/>
      <c r="I83" s="114"/>
      <c r="J83" s="114"/>
      <c r="K83" s="110"/>
    </row>
    <row r="84" spans="2:12" s="111" customFormat="1" ht="17.25" customHeight="1">
      <c r="B84" s="103"/>
      <c r="C84" s="103"/>
      <c r="D84" s="112" t="s">
        <v>39</v>
      </c>
      <c r="E84" s="113"/>
      <c r="F84" s="113"/>
      <c r="G84" s="113"/>
      <c r="H84" s="114"/>
      <c r="I84" s="114"/>
      <c r="J84" s="114"/>
      <c r="K84" s="110"/>
    </row>
    <row r="85" spans="2:12" s="111" customFormat="1" ht="17.25" customHeight="1">
      <c r="B85" s="103"/>
      <c r="C85" s="103"/>
      <c r="D85" s="116" t="s">
        <v>40</v>
      </c>
      <c r="E85" s="117"/>
      <c r="F85" s="117"/>
      <c r="G85" s="117"/>
      <c r="H85" s="114"/>
      <c r="I85" s="114">
        <v>6000000</v>
      </c>
      <c r="J85" s="114">
        <v>6000000</v>
      </c>
      <c r="K85" s="110"/>
    </row>
    <row r="86" spans="2:12" s="111" customFormat="1" ht="17.25" customHeight="1">
      <c r="B86" s="103"/>
      <c r="C86" s="103"/>
      <c r="D86" s="112" t="s">
        <v>41</v>
      </c>
      <c r="E86" s="113"/>
      <c r="F86" s="113"/>
      <c r="G86" s="113"/>
      <c r="H86" s="114"/>
      <c r="I86" s="114">
        <v>905768.2</v>
      </c>
      <c r="J86" s="114">
        <v>905768.2</v>
      </c>
      <c r="K86" s="110"/>
    </row>
    <row r="87" spans="2:12" s="111" customFormat="1" ht="17.25" customHeight="1">
      <c r="B87" s="103"/>
      <c r="C87" s="103"/>
      <c r="D87" s="112" t="s">
        <v>42</v>
      </c>
      <c r="E87" s="113"/>
      <c r="F87" s="113"/>
      <c r="G87" s="113"/>
      <c r="H87" s="114"/>
      <c r="I87" s="114"/>
      <c r="J87" s="114"/>
      <c r="K87" s="110"/>
    </row>
    <row r="88" spans="2:12" s="111" customFormat="1" ht="17.25" customHeight="1">
      <c r="B88" s="103"/>
      <c r="C88" s="103"/>
      <c r="D88" s="116" t="s">
        <v>43</v>
      </c>
      <c r="E88" s="117"/>
      <c r="F88" s="117"/>
      <c r="G88" s="117"/>
      <c r="H88" s="114"/>
      <c r="I88" s="114"/>
      <c r="J88" s="114"/>
      <c r="K88" s="110"/>
    </row>
    <row r="89" spans="2:12" s="111" customFormat="1" ht="17.25" customHeight="1">
      <c r="B89" s="103"/>
      <c r="C89" s="103"/>
      <c r="D89" s="116" t="s">
        <v>194</v>
      </c>
      <c r="E89" s="117"/>
      <c r="F89" s="117"/>
      <c r="G89" s="117"/>
      <c r="H89" s="114"/>
      <c r="I89" s="114"/>
      <c r="J89" s="114"/>
      <c r="K89" s="110"/>
    </row>
    <row r="90" spans="2:12" s="111" customFormat="1" ht="17.25" customHeight="1">
      <c r="B90" s="103"/>
      <c r="C90" s="103"/>
      <c r="D90" s="116" t="s">
        <v>44</v>
      </c>
      <c r="E90" s="117"/>
      <c r="F90" s="117"/>
      <c r="G90" s="117"/>
      <c r="H90" s="114"/>
      <c r="I90" s="114">
        <v>500000</v>
      </c>
      <c r="J90" s="114">
        <v>500000</v>
      </c>
      <c r="K90" s="110"/>
    </row>
    <row r="91" spans="2:12" s="111" customFormat="1" ht="17.25" customHeight="1">
      <c r="B91" s="103"/>
      <c r="C91" s="103"/>
      <c r="D91" s="116" t="s">
        <v>45</v>
      </c>
      <c r="E91" s="117"/>
      <c r="F91" s="117"/>
      <c r="G91" s="117"/>
      <c r="H91" s="114"/>
      <c r="I91" s="114"/>
      <c r="J91" s="114"/>
      <c r="K91" s="110"/>
    </row>
    <row r="92" spans="2:12" s="111" customFormat="1" ht="17.25" customHeight="1">
      <c r="B92" s="103"/>
      <c r="C92" s="103"/>
      <c r="D92" s="116" t="s">
        <v>46</v>
      </c>
      <c r="E92" s="117"/>
      <c r="F92" s="117"/>
      <c r="G92" s="117"/>
      <c r="H92" s="114"/>
      <c r="I92" s="114"/>
      <c r="J92" s="114"/>
      <c r="K92" s="110"/>
    </row>
    <row r="93" spans="2:12" s="111" customFormat="1" ht="17.25" customHeight="1">
      <c r="B93" s="103"/>
      <c r="C93" s="103"/>
      <c r="D93" s="116" t="s">
        <v>47</v>
      </c>
      <c r="E93" s="117"/>
      <c r="F93" s="117"/>
      <c r="G93" s="117"/>
      <c r="H93" s="118"/>
      <c r="I93" s="114"/>
      <c r="J93" s="114"/>
      <c r="K93" s="110"/>
    </row>
    <row r="94" spans="2:12" s="111" customFormat="1" ht="17.25" customHeight="1">
      <c r="B94" s="103"/>
      <c r="C94" s="103"/>
      <c r="D94" s="119" t="s">
        <v>2</v>
      </c>
      <c r="E94" s="18"/>
      <c r="F94" s="18"/>
      <c r="G94" s="18"/>
      <c r="H94" s="120"/>
      <c r="I94" s="120">
        <f>SUM(I83:I93)</f>
        <v>7405768.2000000002</v>
      </c>
      <c r="J94" s="120">
        <f>SUM(J83:J93)</f>
        <v>7405768.2000000002</v>
      </c>
      <c r="K94" s="110"/>
    </row>
    <row r="95" spans="2:12" s="111" customFormat="1" ht="17.25" customHeight="1">
      <c r="B95" s="103"/>
      <c r="C95" s="103"/>
      <c r="D95" s="315" t="s">
        <v>48</v>
      </c>
      <c r="E95" s="308"/>
      <c r="F95" s="308"/>
      <c r="G95" s="14"/>
      <c r="H95" s="307"/>
      <c r="I95" s="307"/>
      <c r="J95" s="307"/>
      <c r="K95" s="110"/>
    </row>
    <row r="96" spans="2:12" s="111" customFormat="1" ht="15" customHeight="1" thickBot="1">
      <c r="B96" s="103"/>
      <c r="C96" s="121"/>
      <c r="D96" s="309" t="s">
        <v>196</v>
      </c>
      <c r="E96" s="309"/>
      <c r="F96" s="309"/>
      <c r="G96" s="123"/>
      <c r="H96" s="124"/>
      <c r="I96" s="124"/>
      <c r="J96" s="125"/>
      <c r="K96" s="110"/>
    </row>
    <row r="97" spans="2:12" ht="15.75" customHeight="1" thickBot="1">
      <c r="B97" s="7"/>
      <c r="C97" s="19"/>
      <c r="D97" s="19"/>
      <c r="E97" s="19"/>
      <c r="F97" s="19"/>
      <c r="G97" s="19"/>
      <c r="H97" s="19"/>
      <c r="I97" s="19"/>
      <c r="J97" s="19"/>
      <c r="K97" s="8"/>
      <c r="L97" s="19"/>
    </row>
    <row r="98" spans="2:12" s="131" customFormat="1">
      <c r="B98" s="61"/>
      <c r="C98" s="126"/>
      <c r="D98" s="57" t="s">
        <v>49</v>
      </c>
      <c r="E98" s="127"/>
      <c r="F98" s="127"/>
      <c r="G98" s="57"/>
      <c r="H98" s="57"/>
      <c r="I98" s="57"/>
      <c r="J98" s="128"/>
      <c r="K98" s="129"/>
      <c r="L98" s="130"/>
    </row>
    <row r="99" spans="2:12" s="137" customFormat="1" ht="17.25" customHeight="1">
      <c r="B99" s="132"/>
      <c r="C99" s="132"/>
      <c r="D99" s="133"/>
      <c r="E99" s="315"/>
      <c r="F99" s="315"/>
      <c r="G99" s="315"/>
      <c r="H99" s="315"/>
      <c r="I99" s="315"/>
      <c r="J99" s="313" t="s">
        <v>23</v>
      </c>
      <c r="K99" s="136"/>
      <c r="L99" s="133"/>
    </row>
    <row r="100" spans="2:12" s="137" customFormat="1" ht="17.25" customHeight="1">
      <c r="B100" s="132"/>
      <c r="C100" s="132"/>
      <c r="D100" s="138" t="s">
        <v>50</v>
      </c>
      <c r="E100" s="139"/>
      <c r="F100" s="139"/>
      <c r="G100" s="139"/>
      <c r="H100" s="139"/>
      <c r="I100" s="140"/>
      <c r="J100" s="115">
        <v>1481153.64</v>
      </c>
      <c r="K100" s="136"/>
      <c r="L100" s="133"/>
    </row>
    <row r="101" spans="2:12" s="137" customFormat="1" ht="17.25" customHeight="1">
      <c r="B101" s="132"/>
      <c r="C101" s="132"/>
      <c r="D101" s="141" t="s">
        <v>51</v>
      </c>
      <c r="E101" s="139"/>
      <c r="F101" s="139"/>
      <c r="G101" s="139"/>
      <c r="H101" s="139"/>
      <c r="I101" s="139"/>
      <c r="J101" s="115"/>
      <c r="K101" s="136"/>
      <c r="L101" s="133"/>
    </row>
    <row r="102" spans="2:12" s="137" customFormat="1" ht="14.25" customHeight="1">
      <c r="B102" s="132"/>
      <c r="C102" s="132"/>
      <c r="D102" s="142" t="s">
        <v>2</v>
      </c>
      <c r="E102" s="139"/>
      <c r="F102" s="139"/>
      <c r="G102" s="139"/>
      <c r="H102" s="139"/>
      <c r="I102" s="139"/>
      <c r="J102" s="115">
        <f>SUM(J100:J101)</f>
        <v>1481153.64</v>
      </c>
      <c r="K102" s="136"/>
      <c r="L102" s="133"/>
    </row>
    <row r="103" spans="2:12" s="137" customFormat="1" ht="14.25" customHeight="1" thickBot="1">
      <c r="B103" s="132"/>
      <c r="C103" s="143"/>
      <c r="D103" s="122" t="s">
        <v>191</v>
      </c>
      <c r="E103" s="122"/>
      <c r="F103" s="144"/>
      <c r="G103" s="144"/>
      <c r="H103" s="124"/>
      <c r="I103" s="124"/>
      <c r="J103" s="145"/>
      <c r="K103" s="136"/>
    </row>
    <row r="104" spans="2:12" s="6" customFormat="1" ht="15" customHeight="1" thickBot="1">
      <c r="B104" s="59"/>
      <c r="C104" s="60"/>
      <c r="D104" s="60"/>
      <c r="E104" s="60"/>
      <c r="F104" s="60"/>
      <c r="G104" s="60"/>
      <c r="H104" s="60"/>
      <c r="I104" s="60"/>
      <c r="J104" s="60"/>
      <c r="K104" s="58"/>
      <c r="L104" s="60"/>
    </row>
    <row r="105" spans="2:12" s="6" customFormat="1" ht="15" customHeight="1">
      <c r="B105" s="59"/>
      <c r="C105" s="2"/>
      <c r="D105" s="21" t="s">
        <v>52</v>
      </c>
      <c r="E105" s="4"/>
      <c r="F105" s="4"/>
      <c r="G105" s="4"/>
      <c r="H105" s="501" t="s">
        <v>23</v>
      </c>
      <c r="I105" s="502"/>
      <c r="J105" s="503"/>
      <c r="K105" s="58"/>
      <c r="L105" s="60"/>
    </row>
    <row r="106" spans="2:12" s="6" customFormat="1" ht="17.25" customHeight="1">
      <c r="B106" s="59"/>
      <c r="C106" s="59"/>
      <c r="D106" s="317" t="s">
        <v>53</v>
      </c>
      <c r="E106" s="147"/>
      <c r="F106" s="317"/>
      <c r="G106" s="148" t="s">
        <v>54</v>
      </c>
      <c r="H106" s="63" t="s">
        <v>31</v>
      </c>
      <c r="I106" s="63" t="s">
        <v>32</v>
      </c>
      <c r="J106" s="64" t="s">
        <v>33</v>
      </c>
      <c r="K106" s="58"/>
      <c r="L106" s="60"/>
    </row>
    <row r="107" spans="2:12" s="154" customFormat="1" ht="17.25" customHeight="1">
      <c r="B107" s="149"/>
      <c r="C107" s="149"/>
      <c r="D107" s="150" t="s">
        <v>55</v>
      </c>
      <c r="E107" s="317"/>
      <c r="F107" s="150"/>
      <c r="G107" s="321">
        <v>3</v>
      </c>
      <c r="H107" s="114">
        <v>24617278</v>
      </c>
      <c r="I107" s="151"/>
      <c r="J107" s="152"/>
      <c r="K107" s="153"/>
      <c r="L107" s="14"/>
    </row>
    <row r="108" spans="2:12" s="137" customFormat="1" ht="17.25" customHeight="1">
      <c r="B108" s="132"/>
      <c r="C108" s="132"/>
      <c r="D108" s="150" t="s">
        <v>56</v>
      </c>
      <c r="E108" s="150"/>
      <c r="F108" s="150"/>
      <c r="G108" s="322">
        <v>7</v>
      </c>
      <c r="H108" s="114">
        <v>12467588.16</v>
      </c>
      <c r="I108" s="156"/>
      <c r="J108" s="157"/>
      <c r="K108" s="136"/>
      <c r="L108" s="133"/>
    </row>
    <row r="109" spans="2:12" s="137" customFormat="1" ht="17.25" customHeight="1">
      <c r="B109" s="132"/>
      <c r="C109" s="132"/>
      <c r="D109" s="150" t="s">
        <v>57</v>
      </c>
      <c r="E109" s="150"/>
      <c r="F109" s="150"/>
      <c r="G109" s="322">
        <v>1</v>
      </c>
      <c r="H109" s="114">
        <v>3400000</v>
      </c>
      <c r="I109" s="155"/>
      <c r="J109" s="115"/>
      <c r="K109" s="136"/>
      <c r="L109" s="133"/>
    </row>
    <row r="110" spans="2:12" s="137" customFormat="1" ht="17.25" customHeight="1">
      <c r="B110" s="132"/>
      <c r="C110" s="132"/>
      <c r="D110" s="150" t="s">
        <v>58</v>
      </c>
      <c r="E110" s="150"/>
      <c r="F110" s="150"/>
      <c r="G110" s="322"/>
      <c r="H110" s="155"/>
      <c r="I110" s="155"/>
      <c r="J110" s="115"/>
      <c r="K110" s="136"/>
      <c r="L110" s="133"/>
    </row>
    <row r="111" spans="2:12" s="137" customFormat="1" ht="17.25" customHeight="1">
      <c r="B111" s="132"/>
      <c r="C111" s="132"/>
      <c r="D111" s="158" t="s">
        <v>59</v>
      </c>
      <c r="E111" s="150"/>
      <c r="F111" s="150"/>
      <c r="G111" s="323"/>
      <c r="H111" s="155">
        <v>1481153.64</v>
      </c>
      <c r="I111" s="156"/>
      <c r="J111" s="157"/>
      <c r="K111" s="136"/>
      <c r="L111" s="133"/>
    </row>
    <row r="112" spans="2:12" s="137" customFormat="1" ht="17.25" customHeight="1">
      <c r="B112" s="132"/>
      <c r="C112" s="132"/>
      <c r="D112" s="158" t="s">
        <v>60</v>
      </c>
      <c r="E112" s="150"/>
      <c r="F112" s="150"/>
      <c r="G112" s="323"/>
      <c r="H112" s="156"/>
      <c r="I112" s="155"/>
      <c r="J112" s="115">
        <v>7405768.2000000002</v>
      </c>
      <c r="K112" s="136"/>
      <c r="L112" s="133"/>
    </row>
    <row r="113" spans="2:12" s="137" customFormat="1" ht="17.25" customHeight="1">
      <c r="B113" s="132"/>
      <c r="C113" s="132"/>
      <c r="D113" s="158" t="s">
        <v>61</v>
      </c>
      <c r="E113" s="150"/>
      <c r="F113" s="150"/>
      <c r="G113" s="322"/>
      <c r="H113" s="156"/>
      <c r="I113" s="156"/>
      <c r="J113" s="115"/>
      <c r="K113" s="136"/>
      <c r="L113" s="133"/>
    </row>
    <row r="114" spans="2:12" s="137" customFormat="1" ht="17.25" customHeight="1">
      <c r="B114" s="132"/>
      <c r="C114" s="132"/>
      <c r="D114" s="159" t="s">
        <v>62</v>
      </c>
      <c r="E114" s="150"/>
      <c r="F114" s="159"/>
      <c r="G114" s="324">
        <f>G113+G110+G109+G108+G107</f>
        <v>11</v>
      </c>
      <c r="H114" s="114">
        <f>SUM(H107:H113)</f>
        <v>41966019.799999997</v>
      </c>
      <c r="I114" s="114"/>
      <c r="J114" s="115">
        <f>J109+J110+J112+J113</f>
        <v>7405768.2000000002</v>
      </c>
      <c r="K114" s="136"/>
      <c r="L114" s="133"/>
    </row>
    <row r="115" spans="2:12" s="137" customFormat="1" ht="17.25" customHeight="1" thickBot="1">
      <c r="B115" s="132"/>
      <c r="C115" s="143"/>
      <c r="D115" s="160" t="s">
        <v>63</v>
      </c>
      <c r="E115" s="161"/>
      <c r="F115" s="160"/>
      <c r="G115" s="346"/>
      <c r="H115" s="504">
        <v>49371788</v>
      </c>
      <c r="I115" s="505"/>
      <c r="J115" s="506"/>
      <c r="K115" s="136"/>
      <c r="L115" s="133"/>
    </row>
    <row r="116" spans="2:12" ht="13.5" thickBot="1">
      <c r="B116" s="39"/>
      <c r="C116" s="40"/>
      <c r="D116" s="40"/>
      <c r="E116" s="40"/>
      <c r="F116" s="40"/>
      <c r="G116" s="40"/>
      <c r="H116" s="40"/>
      <c r="I116" s="40"/>
      <c r="J116" s="40"/>
      <c r="K116" s="41"/>
      <c r="L116" s="19"/>
    </row>
  </sheetData>
  <mergeCells count="40">
    <mergeCell ref="H105:J105"/>
    <mergeCell ref="H115:J115"/>
    <mergeCell ref="D67:J67"/>
    <mergeCell ref="D73:E73"/>
    <mergeCell ref="F73:F74"/>
    <mergeCell ref="G73:G74"/>
    <mergeCell ref="H73:J73"/>
    <mergeCell ref="D79:I79"/>
    <mergeCell ref="E50:F50"/>
    <mergeCell ref="I50:J50"/>
    <mergeCell ref="D61:E61"/>
    <mergeCell ref="F61:F62"/>
    <mergeCell ref="G61:G62"/>
    <mergeCell ref="H61:J61"/>
    <mergeCell ref="E43:F43"/>
    <mergeCell ref="I43:J43"/>
    <mergeCell ref="C3:J5"/>
    <mergeCell ref="D15:E15"/>
    <mergeCell ref="F15:F16"/>
    <mergeCell ref="G15:G16"/>
    <mergeCell ref="H15:H16"/>
    <mergeCell ref="I15:I16"/>
    <mergeCell ref="J15:J16"/>
    <mergeCell ref="D41:F41"/>
    <mergeCell ref="G41:G42"/>
    <mergeCell ref="H41:H42"/>
    <mergeCell ref="I41:J42"/>
    <mergeCell ref="E42:F42"/>
    <mergeCell ref="E49:F49"/>
    <mergeCell ref="I44:J44"/>
    <mergeCell ref="I45:J45"/>
    <mergeCell ref="I46:J46"/>
    <mergeCell ref="I47:J47"/>
    <mergeCell ref="I48:J48"/>
    <mergeCell ref="I49:J49"/>
    <mergeCell ref="E44:F44"/>
    <mergeCell ref="E45:F45"/>
    <mergeCell ref="E46:F46"/>
    <mergeCell ref="E47:F47"/>
    <mergeCell ref="E48:F48"/>
  </mergeCells>
  <printOptions horizontalCentered="1"/>
  <pageMargins left="0.23622047244094491" right="0.23622047244094491" top="0.67" bottom="0.31496062992125984" header="0.42" footer="0.31496062992125984"/>
  <pageSetup paperSize="9" scale="3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6"/>
  <sheetViews>
    <sheetView showGridLines="0" topLeftCell="B76" zoomScale="70" zoomScaleNormal="70" workbookViewId="0">
      <selection activeCell="D42" sqref="D42:D49"/>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4.140625" style="1" customWidth="1"/>
    <col min="8" max="8" width="21.85546875" style="1" customWidth="1"/>
    <col min="9" max="9" width="25.285156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12</v>
      </c>
      <c r="D2" s="4"/>
      <c r="E2" s="4"/>
      <c r="F2" s="4"/>
      <c r="G2" s="4"/>
      <c r="H2" s="4"/>
      <c r="I2" s="4"/>
      <c r="J2" s="4"/>
      <c r="K2" s="5"/>
    </row>
    <row r="3" spans="2:11" ht="9.75" customHeight="1">
      <c r="B3" s="7"/>
      <c r="C3" s="482" t="s">
        <v>199</v>
      </c>
      <c r="D3" s="482"/>
      <c r="E3" s="482"/>
      <c r="F3" s="482"/>
      <c r="G3" s="482"/>
      <c r="H3" s="482"/>
      <c r="I3" s="482"/>
      <c r="J3" s="482"/>
      <c r="K3" s="8"/>
    </row>
    <row r="4" spans="2:11">
      <c r="B4" s="7"/>
      <c r="C4" s="482"/>
      <c r="D4" s="482"/>
      <c r="E4" s="482"/>
      <c r="F4" s="482"/>
      <c r="G4" s="482"/>
      <c r="H4" s="482"/>
      <c r="I4" s="482"/>
      <c r="J4" s="482"/>
      <c r="K4" s="8"/>
    </row>
    <row r="5" spans="2:11" ht="18" customHeight="1">
      <c r="B5" s="7"/>
      <c r="C5" s="482"/>
      <c r="D5" s="482"/>
      <c r="E5" s="482"/>
      <c r="F5" s="482"/>
      <c r="G5" s="482"/>
      <c r="H5" s="482"/>
      <c r="I5" s="482"/>
      <c r="J5" s="482"/>
      <c r="K5" s="8"/>
    </row>
    <row r="6" spans="2:11" ht="17.25" customHeight="1">
      <c r="B6" s="7"/>
      <c r="C6" s="310"/>
      <c r="D6" s="310"/>
      <c r="E6" s="310"/>
      <c r="F6" s="310"/>
      <c r="G6" s="310"/>
      <c r="H6" s="310"/>
      <c r="I6" s="310"/>
      <c r="J6" s="310"/>
      <c r="K6" s="8"/>
    </row>
    <row r="7" spans="2:11" s="12" customFormat="1">
      <c r="B7" s="10"/>
      <c r="C7" s="11" t="s">
        <v>0</v>
      </c>
      <c r="E7" s="13" t="s">
        <v>299</v>
      </c>
      <c r="F7" s="11"/>
      <c r="G7" s="14" t="s">
        <v>13</v>
      </c>
      <c r="H7" s="11"/>
      <c r="I7" s="11"/>
      <c r="J7" s="14"/>
      <c r="K7" s="15"/>
    </row>
    <row r="8" spans="2:11" s="12" customFormat="1">
      <c r="B8" s="10"/>
      <c r="C8" s="11" t="s">
        <v>1</v>
      </c>
      <c r="E8" s="16" t="s">
        <v>300</v>
      </c>
      <c r="F8" s="11"/>
      <c r="G8" s="14" t="s">
        <v>14</v>
      </c>
      <c r="H8" s="17" t="s">
        <v>301</v>
      </c>
      <c r="I8" s="14"/>
      <c r="J8" s="11"/>
      <c r="K8" s="15"/>
    </row>
    <row r="9" spans="2:11" s="12" customFormat="1">
      <c r="B9" s="10"/>
      <c r="C9" s="11" t="s">
        <v>193</v>
      </c>
      <c r="D9" s="11"/>
      <c r="E9" s="327">
        <v>31936190</v>
      </c>
      <c r="F9" s="11" t="s">
        <v>15</v>
      </c>
      <c r="G9" s="14" t="s">
        <v>16</v>
      </c>
      <c r="H9" s="18" t="s">
        <v>302</v>
      </c>
      <c r="I9" s="14"/>
      <c r="J9" s="11"/>
      <c r="K9" s="15"/>
    </row>
    <row r="10" spans="2:11" s="12" customFormat="1">
      <c r="B10" s="10"/>
      <c r="C10" s="11"/>
      <c r="D10" s="11"/>
      <c r="E10" s="11"/>
      <c r="F10" s="11"/>
      <c r="G10" s="14" t="s">
        <v>17</v>
      </c>
      <c r="H10" s="358">
        <v>416</v>
      </c>
      <c r="I10" s="14"/>
      <c r="J10" s="11"/>
      <c r="K10" s="15"/>
    </row>
    <row r="11" spans="2:11" s="12" customFormat="1">
      <c r="B11" s="10"/>
      <c r="C11" s="11"/>
      <c r="D11" s="11"/>
      <c r="E11" s="11"/>
      <c r="F11" s="11"/>
      <c r="G11" s="14" t="s">
        <v>18</v>
      </c>
      <c r="H11" s="18">
        <v>5890069674</v>
      </c>
      <c r="I11" s="14"/>
      <c r="J11" s="11"/>
      <c r="K11" s="15"/>
    </row>
    <row r="12" spans="2:11" ht="7.5" customHeight="1" thickBot="1">
      <c r="B12" s="7"/>
      <c r="C12" s="19"/>
      <c r="D12" s="19"/>
      <c r="E12" s="19"/>
      <c r="F12" s="19"/>
      <c r="G12" s="19"/>
      <c r="H12" s="19"/>
      <c r="I12" s="19"/>
      <c r="J12" s="19"/>
      <c r="K12" s="8"/>
    </row>
    <row r="13" spans="2:11" s="19" customFormat="1">
      <c r="B13" s="7"/>
      <c r="C13" s="20"/>
      <c r="D13" s="21" t="s">
        <v>19</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83" t="s">
        <v>20</v>
      </c>
      <c r="E15" s="484"/>
      <c r="F15" s="485" t="s">
        <v>156</v>
      </c>
      <c r="G15" s="485" t="s">
        <v>73</v>
      </c>
      <c r="H15" s="487" t="s">
        <v>74</v>
      </c>
      <c r="I15" s="487" t="s">
        <v>157</v>
      </c>
      <c r="J15" s="489" t="s">
        <v>23</v>
      </c>
      <c r="K15" s="8"/>
    </row>
    <row r="16" spans="2:11" ht="43.5" customHeight="1">
      <c r="B16" s="7"/>
      <c r="C16" s="7"/>
      <c r="D16" s="270" t="s">
        <v>159</v>
      </c>
      <c r="E16" s="268" t="s">
        <v>160</v>
      </c>
      <c r="F16" s="486"/>
      <c r="G16" s="486"/>
      <c r="H16" s="488"/>
      <c r="I16" s="488"/>
      <c r="J16" s="490"/>
      <c r="K16" s="8"/>
    </row>
    <row r="17" spans="2:11" ht="27" customHeight="1">
      <c r="B17" s="7"/>
      <c r="C17" s="7"/>
      <c r="D17" s="399" t="s">
        <v>303</v>
      </c>
      <c r="E17" s="400" t="s">
        <v>304</v>
      </c>
      <c r="F17" s="400">
        <v>201</v>
      </c>
      <c r="G17" s="400" t="s">
        <v>305</v>
      </c>
      <c r="H17" s="400" t="s">
        <v>306</v>
      </c>
      <c r="I17" s="400" t="s">
        <v>307</v>
      </c>
      <c r="J17" s="401">
        <v>3000000</v>
      </c>
      <c r="K17" s="8"/>
    </row>
    <row r="18" spans="2:11" ht="27.75" customHeight="1">
      <c r="B18" s="7"/>
      <c r="C18" s="7"/>
      <c r="D18" s="402" t="s">
        <v>410</v>
      </c>
      <c r="E18" s="403" t="s">
        <v>411</v>
      </c>
      <c r="F18" s="404">
        <v>372</v>
      </c>
      <c r="G18" s="405" t="s">
        <v>412</v>
      </c>
      <c r="H18" s="403" t="s">
        <v>413</v>
      </c>
      <c r="I18" s="403" t="s">
        <v>414</v>
      </c>
      <c r="J18" s="406">
        <v>12487675.800000001</v>
      </c>
      <c r="K18" s="8"/>
    </row>
    <row r="19" spans="2:11" ht="22.5" customHeight="1" thickBot="1">
      <c r="B19" s="7"/>
      <c r="C19" s="7"/>
      <c r="D19" s="33"/>
      <c r="E19" s="34"/>
      <c r="F19" s="34"/>
      <c r="G19" s="34"/>
      <c r="H19" s="35"/>
      <c r="I19" s="35"/>
      <c r="J19" s="360">
        <f>SUM(J17:J18)</f>
        <v>15487675.800000001</v>
      </c>
      <c r="K19" s="8"/>
    </row>
    <row r="20" spans="2:11">
      <c r="B20" s="7"/>
      <c r="C20" s="7"/>
      <c r="D20" s="1" t="s">
        <v>158</v>
      </c>
      <c r="E20" s="19"/>
      <c r="F20" s="19"/>
      <c r="G20" s="19"/>
      <c r="H20" s="19"/>
      <c r="I20" s="19"/>
      <c r="J20" s="8"/>
      <c r="K20" s="8"/>
    </row>
    <row r="21" spans="2:11">
      <c r="B21" s="7"/>
      <c r="C21" s="7"/>
      <c r="D21" s="1" t="s">
        <v>200</v>
      </c>
      <c r="E21" s="36"/>
      <c r="F21" s="36"/>
      <c r="G21" s="36"/>
      <c r="H21" s="36"/>
      <c r="I21" s="36"/>
      <c r="J21" s="37"/>
      <c r="K21" s="8"/>
    </row>
    <row r="22" spans="2:11">
      <c r="B22" s="7"/>
      <c r="C22" s="7"/>
      <c r="D22" s="269" t="s">
        <v>161</v>
      </c>
      <c r="E22" s="36"/>
      <c r="F22" s="36"/>
      <c r="G22" s="36"/>
      <c r="H22" s="36"/>
      <c r="I22" s="36"/>
      <c r="J22" s="37"/>
      <c r="K22" s="8"/>
    </row>
    <row r="23" spans="2:11">
      <c r="B23" s="7"/>
      <c r="C23" s="7"/>
      <c r="D23" s="19" t="s">
        <v>162</v>
      </c>
      <c r="E23" s="36"/>
      <c r="F23" s="36"/>
      <c r="G23" s="36"/>
      <c r="H23" s="36"/>
      <c r="I23" s="36"/>
      <c r="J23" s="37"/>
      <c r="K23" s="8"/>
    </row>
    <row r="24" spans="2:11">
      <c r="B24" s="7"/>
      <c r="C24" s="7"/>
      <c r="D24" s="38" t="s">
        <v>201</v>
      </c>
      <c r="E24" s="36"/>
      <c r="F24" s="36"/>
      <c r="G24" s="36"/>
      <c r="H24" s="36"/>
      <c r="I24" s="36"/>
      <c r="J24" s="37"/>
      <c r="K24" s="8"/>
    </row>
    <row r="25" spans="2:11">
      <c r="B25" s="7"/>
      <c r="C25" s="7"/>
      <c r="D25" s="38" t="s">
        <v>188</v>
      </c>
      <c r="E25" s="36"/>
      <c r="F25" s="36"/>
      <c r="G25" s="36"/>
      <c r="H25" s="36"/>
      <c r="I25" s="36"/>
      <c r="J25" s="37"/>
      <c r="K25" s="8"/>
    </row>
    <row r="26" spans="2:11">
      <c r="B26" s="7"/>
      <c r="C26" s="7"/>
      <c r="D26" s="283"/>
      <c r="E26" s="36"/>
      <c r="F26" s="36"/>
      <c r="G26" s="36"/>
      <c r="H26" s="36"/>
      <c r="I26" s="36"/>
      <c r="J26" s="37"/>
      <c r="K26" s="8"/>
    </row>
    <row r="27" spans="2:11">
      <c r="B27" s="7"/>
      <c r="C27" s="7"/>
      <c r="D27" s="19" t="s">
        <v>202</v>
      </c>
      <c r="E27" s="36"/>
      <c r="F27" s="36"/>
      <c r="G27" s="36"/>
      <c r="H27" s="36"/>
      <c r="I27" s="36"/>
      <c r="J27" s="37"/>
      <c r="K27" s="8"/>
    </row>
    <row r="28" spans="2:11">
      <c r="B28" s="7"/>
      <c r="C28" s="7"/>
      <c r="D28" s="19" t="s">
        <v>163</v>
      </c>
      <c r="E28" s="36"/>
      <c r="F28" s="36"/>
      <c r="G28" s="36"/>
      <c r="H28" s="36"/>
      <c r="I28" s="36"/>
      <c r="J28" s="37"/>
      <c r="K28" s="8"/>
    </row>
    <row r="29" spans="2:11">
      <c r="B29" s="7"/>
      <c r="C29" s="7"/>
      <c r="D29" s="19" t="s">
        <v>181</v>
      </c>
      <c r="E29" s="36"/>
      <c r="F29" s="36"/>
      <c r="G29" s="36"/>
      <c r="H29" s="36"/>
      <c r="I29" s="36"/>
      <c r="J29" s="37"/>
      <c r="K29" s="8"/>
    </row>
    <row r="30" spans="2:11">
      <c r="B30" s="7"/>
      <c r="C30" s="7"/>
      <c r="D30" s="19" t="s">
        <v>164</v>
      </c>
      <c r="E30" s="36"/>
      <c r="F30" s="36"/>
      <c r="G30" s="36"/>
      <c r="H30" s="36"/>
      <c r="I30" s="36"/>
      <c r="J30" s="37"/>
      <c r="K30" s="8"/>
    </row>
    <row r="31" spans="2:11">
      <c r="B31" s="7"/>
      <c r="C31" s="7"/>
      <c r="D31" s="19" t="s">
        <v>165</v>
      </c>
      <c r="E31" s="36"/>
      <c r="F31" s="36"/>
      <c r="G31" s="36"/>
      <c r="H31" s="36"/>
      <c r="I31" s="36"/>
      <c r="J31" s="37"/>
      <c r="K31" s="8"/>
    </row>
    <row r="32" spans="2:11">
      <c r="B32" s="7"/>
      <c r="C32" s="7"/>
      <c r="D32" s="19" t="s">
        <v>166</v>
      </c>
      <c r="E32" s="36"/>
      <c r="F32" s="36"/>
      <c r="G32" s="36"/>
      <c r="H32" s="36"/>
      <c r="I32" s="36"/>
      <c r="J32" s="37"/>
      <c r="K32" s="8"/>
    </row>
    <row r="33" spans="2:11">
      <c r="B33" s="7"/>
      <c r="C33" s="7"/>
      <c r="D33" s="19" t="s">
        <v>167</v>
      </c>
      <c r="E33" s="36"/>
      <c r="F33" s="36"/>
      <c r="G33" s="36"/>
      <c r="H33" s="36"/>
      <c r="I33" s="36"/>
      <c r="J33" s="37"/>
      <c r="K33" s="8"/>
    </row>
    <row r="34" spans="2:11">
      <c r="B34" s="7"/>
      <c r="C34" s="7"/>
      <c r="D34" s="19" t="s">
        <v>168</v>
      </c>
      <c r="E34" s="36"/>
      <c r="F34" s="36"/>
      <c r="G34" s="36"/>
      <c r="H34" s="36"/>
      <c r="I34" s="36"/>
      <c r="J34" s="37"/>
      <c r="K34" s="8"/>
    </row>
    <row r="35" spans="2:11" ht="6" customHeight="1" thickBot="1">
      <c r="B35" s="7"/>
      <c r="C35" s="39"/>
      <c r="D35" s="40"/>
      <c r="E35" s="40"/>
      <c r="F35" s="40"/>
      <c r="G35" s="40"/>
      <c r="H35" s="40"/>
      <c r="I35" s="40"/>
      <c r="J35" s="41"/>
      <c r="K35" s="8"/>
    </row>
    <row r="36" spans="2:11" ht="9" customHeight="1">
      <c r="B36" s="7"/>
      <c r="C36" s="19"/>
      <c r="D36" s="19"/>
      <c r="E36" s="19"/>
      <c r="F36" s="19"/>
      <c r="G36" s="19"/>
      <c r="H36" s="19"/>
      <c r="I36" s="19"/>
      <c r="J36" s="19"/>
      <c r="K36" s="8"/>
    </row>
    <row r="37" spans="2:11" ht="3.75" customHeight="1" thickBot="1">
      <c r="B37" s="7"/>
      <c r="C37" s="19"/>
      <c r="D37" s="19"/>
      <c r="E37" s="19"/>
      <c r="F37" s="19"/>
      <c r="G37" s="19"/>
      <c r="H37" s="19"/>
      <c r="I37" s="19"/>
      <c r="J37" s="19"/>
      <c r="K37" s="8"/>
    </row>
    <row r="38" spans="2:11" ht="15" customHeight="1">
      <c r="B38" s="7"/>
      <c r="C38" s="20"/>
      <c r="D38" s="21" t="s">
        <v>28</v>
      </c>
      <c r="E38" s="22"/>
      <c r="F38" s="22"/>
      <c r="G38" s="22"/>
      <c r="H38" s="22"/>
      <c r="I38" s="22"/>
      <c r="J38" s="23"/>
      <c r="K38" s="8"/>
    </row>
    <row r="39" spans="2:11" ht="8.25" customHeight="1" thickBot="1">
      <c r="B39" s="7"/>
      <c r="C39" s="7"/>
      <c r="D39" s="11"/>
      <c r="E39" s="19"/>
      <c r="F39" s="19"/>
      <c r="G39" s="19"/>
      <c r="H39" s="19"/>
      <c r="I39" s="19"/>
      <c r="J39" s="8"/>
      <c r="K39" s="8"/>
    </row>
    <row r="40" spans="2:11" ht="13.5" customHeight="1">
      <c r="B40" s="7"/>
      <c r="C40" s="7"/>
      <c r="D40" s="471" t="s">
        <v>20</v>
      </c>
      <c r="E40" s="472"/>
      <c r="F40" s="473"/>
      <c r="G40" s="474" t="s">
        <v>21</v>
      </c>
      <c r="H40" s="474" t="s">
        <v>22</v>
      </c>
      <c r="I40" s="476" t="s">
        <v>23</v>
      </c>
      <c r="J40" s="477"/>
      <c r="K40" s="8"/>
    </row>
    <row r="41" spans="2:11" ht="15" customHeight="1">
      <c r="B41" s="7"/>
      <c r="C41" s="7"/>
      <c r="D41" s="24" t="s">
        <v>24</v>
      </c>
      <c r="E41" s="480" t="s">
        <v>25</v>
      </c>
      <c r="F41" s="481"/>
      <c r="G41" s="475"/>
      <c r="H41" s="475"/>
      <c r="I41" s="478"/>
      <c r="J41" s="479"/>
      <c r="K41" s="8"/>
    </row>
    <row r="42" spans="2:11" ht="17.25" customHeight="1">
      <c r="B42" s="7"/>
      <c r="C42" s="7"/>
      <c r="D42" s="26" t="s">
        <v>308</v>
      </c>
      <c r="E42" s="528" t="s">
        <v>316</v>
      </c>
      <c r="F42" s="529"/>
      <c r="G42" s="42" t="s">
        <v>324</v>
      </c>
      <c r="H42" s="363" t="s">
        <v>325</v>
      </c>
      <c r="I42" s="527">
        <v>1000000</v>
      </c>
      <c r="J42" s="527"/>
      <c r="K42" s="8"/>
    </row>
    <row r="43" spans="2:11" ht="17.25" customHeight="1">
      <c r="B43" s="7"/>
      <c r="C43" s="7"/>
      <c r="D43" s="29" t="s">
        <v>309</v>
      </c>
      <c r="E43" s="361" t="s">
        <v>317</v>
      </c>
      <c r="F43" s="362"/>
      <c r="G43" s="364" t="s">
        <v>326</v>
      </c>
      <c r="H43" s="363" t="s">
        <v>325</v>
      </c>
      <c r="I43" s="527">
        <v>1500000</v>
      </c>
      <c r="J43" s="527"/>
      <c r="K43" s="8"/>
    </row>
    <row r="44" spans="2:11" ht="17.25" customHeight="1">
      <c r="B44" s="7"/>
      <c r="C44" s="7"/>
      <c r="D44" s="29" t="s">
        <v>310</v>
      </c>
      <c r="E44" s="528" t="s">
        <v>318</v>
      </c>
      <c r="F44" s="529"/>
      <c r="G44" s="364" t="s">
        <v>327</v>
      </c>
      <c r="H44" s="363" t="s">
        <v>328</v>
      </c>
      <c r="I44" s="527">
        <v>1500000</v>
      </c>
      <c r="J44" s="527"/>
      <c r="K44" s="8"/>
    </row>
    <row r="45" spans="2:11" ht="15" customHeight="1">
      <c r="B45" s="7"/>
      <c r="C45" s="7"/>
      <c r="D45" s="29" t="s">
        <v>311</v>
      </c>
      <c r="E45" s="528" t="s">
        <v>319</v>
      </c>
      <c r="F45" s="529"/>
      <c r="G45" s="45" t="s">
        <v>329</v>
      </c>
      <c r="H45" s="363" t="s">
        <v>328</v>
      </c>
      <c r="I45" s="527">
        <v>3000000</v>
      </c>
      <c r="J45" s="527"/>
      <c r="K45" s="8"/>
    </row>
    <row r="46" spans="2:11" ht="17.25" customHeight="1">
      <c r="B46" s="7"/>
      <c r="C46" s="7"/>
      <c r="D46" s="29" t="s">
        <v>312</v>
      </c>
      <c r="E46" s="528" t="s">
        <v>320</v>
      </c>
      <c r="F46" s="529"/>
      <c r="G46" s="45" t="s">
        <v>330</v>
      </c>
      <c r="H46" s="363" t="s">
        <v>325</v>
      </c>
      <c r="I46" s="527">
        <v>1000000</v>
      </c>
      <c r="J46" s="527"/>
      <c r="K46" s="8"/>
    </row>
    <row r="47" spans="2:11" ht="17.25" customHeight="1">
      <c r="B47" s="7"/>
      <c r="C47" s="7"/>
      <c r="D47" s="29" t="s">
        <v>313</v>
      </c>
      <c r="E47" s="361" t="s">
        <v>321</v>
      </c>
      <c r="F47" s="362"/>
      <c r="G47" s="364" t="s">
        <v>331</v>
      </c>
      <c r="H47" s="363" t="s">
        <v>325</v>
      </c>
      <c r="I47" s="527">
        <v>600000</v>
      </c>
      <c r="J47" s="527"/>
      <c r="K47" s="8"/>
    </row>
    <row r="48" spans="2:11" ht="17.25" customHeight="1">
      <c r="B48" s="7"/>
      <c r="C48" s="7"/>
      <c r="D48" s="29" t="s">
        <v>314</v>
      </c>
      <c r="E48" s="528" t="s">
        <v>322</v>
      </c>
      <c r="F48" s="529"/>
      <c r="G48" s="364" t="s">
        <v>332</v>
      </c>
      <c r="H48" s="363" t="s">
        <v>325</v>
      </c>
      <c r="I48" s="527">
        <v>1500000</v>
      </c>
      <c r="J48" s="527"/>
      <c r="K48" s="8"/>
    </row>
    <row r="49" spans="2:12" ht="17.25" customHeight="1">
      <c r="B49" s="7"/>
      <c r="C49" s="7"/>
      <c r="D49" s="29" t="s">
        <v>315</v>
      </c>
      <c r="E49" s="528" t="s">
        <v>323</v>
      </c>
      <c r="F49" s="529"/>
      <c r="G49" s="364" t="s">
        <v>333</v>
      </c>
      <c r="H49" s="363" t="s">
        <v>334</v>
      </c>
      <c r="I49" s="527">
        <v>600000</v>
      </c>
      <c r="J49" s="527"/>
      <c r="K49" s="8"/>
    </row>
    <row r="50" spans="2:12" ht="17.25" customHeight="1" thickBot="1">
      <c r="B50" s="7"/>
      <c r="C50" s="7"/>
      <c r="D50" s="33"/>
      <c r="E50" s="524"/>
      <c r="F50" s="470"/>
      <c r="G50" s="49"/>
      <c r="H50" s="50"/>
      <c r="I50" s="530">
        <f>SUM(I42:I49)</f>
        <v>10700000</v>
      </c>
      <c r="J50" s="531"/>
      <c r="K50" s="8"/>
    </row>
    <row r="51" spans="2:12">
      <c r="B51" s="7"/>
      <c r="C51" s="7"/>
      <c r="D51" s="19" t="s">
        <v>29</v>
      </c>
      <c r="E51" s="36"/>
      <c r="F51" s="36"/>
      <c r="G51" s="36"/>
      <c r="H51" s="36"/>
      <c r="I51" s="36"/>
      <c r="J51" s="37"/>
      <c r="K51" s="8"/>
      <c r="L51" s="19"/>
    </row>
    <row r="52" spans="2:12">
      <c r="B52" s="7"/>
      <c r="C52" s="7"/>
      <c r="D52" s="38" t="s">
        <v>169</v>
      </c>
      <c r="E52" s="36"/>
      <c r="F52" s="36"/>
      <c r="G52" s="36"/>
      <c r="H52" s="36"/>
      <c r="I52" s="36"/>
      <c r="J52" s="37"/>
      <c r="K52" s="8"/>
      <c r="L52" s="19"/>
    </row>
    <row r="53" spans="2:12">
      <c r="B53" s="7"/>
      <c r="C53" s="7"/>
      <c r="D53" s="19" t="s">
        <v>203</v>
      </c>
      <c r="E53" s="38"/>
      <c r="F53" s="51"/>
      <c r="G53" s="52"/>
      <c r="H53" s="52"/>
      <c r="I53" s="52"/>
      <c r="J53" s="53"/>
      <c r="K53" s="8"/>
      <c r="L53" s="54"/>
    </row>
    <row r="54" spans="2:12">
      <c r="B54" s="7"/>
      <c r="C54" s="7"/>
      <c r="D54" s="38" t="s">
        <v>172</v>
      </c>
      <c r="E54" s="38"/>
      <c r="F54" s="51"/>
      <c r="G54" s="52"/>
      <c r="H54" s="52"/>
      <c r="I54" s="52"/>
      <c r="J54" s="53"/>
      <c r="K54" s="8"/>
      <c r="L54" s="54"/>
    </row>
    <row r="55" spans="2:12">
      <c r="B55" s="7"/>
      <c r="C55" s="7"/>
      <c r="D55" s="38" t="s">
        <v>173</v>
      </c>
      <c r="E55" s="36"/>
      <c r="F55" s="36"/>
      <c r="G55" s="36"/>
      <c r="H55" s="36"/>
      <c r="I55" s="36"/>
      <c r="J55" s="37"/>
      <c r="K55" s="8"/>
    </row>
    <row r="56" spans="2:12">
      <c r="B56" s="7"/>
      <c r="C56" s="7"/>
      <c r="D56" s="38" t="s">
        <v>177</v>
      </c>
      <c r="E56" s="36"/>
      <c r="F56" s="36"/>
      <c r="G56" s="36"/>
      <c r="H56" s="36"/>
      <c r="I56" s="36"/>
      <c r="J56" s="37"/>
      <c r="K56" s="8"/>
    </row>
    <row r="57" spans="2:12" ht="13.5" thickBot="1">
      <c r="B57" s="7"/>
      <c r="C57" s="39"/>
      <c r="D57" s="40" t="s">
        <v>178</v>
      </c>
      <c r="E57" s="55"/>
      <c r="F57" s="55"/>
      <c r="G57" s="55"/>
      <c r="H57" s="55"/>
      <c r="I57" s="55"/>
      <c r="J57" s="56"/>
      <c r="K57" s="8"/>
    </row>
    <row r="58" spans="2:12" ht="15.75" customHeight="1" thickBot="1">
      <c r="B58" s="7"/>
      <c r="C58" s="19"/>
      <c r="D58" s="19"/>
      <c r="E58" s="19"/>
      <c r="F58" s="19"/>
      <c r="G58" s="19"/>
      <c r="H58" s="19"/>
      <c r="I58" s="19"/>
      <c r="J58" s="19"/>
      <c r="K58" s="8"/>
      <c r="L58" s="19"/>
    </row>
    <row r="59" spans="2:12" ht="15" customHeight="1">
      <c r="B59" s="7"/>
      <c r="C59" s="2"/>
      <c r="D59" s="57" t="s">
        <v>30</v>
      </c>
      <c r="E59" s="4"/>
      <c r="F59" s="4"/>
      <c r="G59" s="4"/>
      <c r="H59" s="4"/>
      <c r="I59" s="4"/>
      <c r="J59" s="5"/>
      <c r="K59" s="58"/>
      <c r="L59" s="19"/>
    </row>
    <row r="60" spans="2:12" ht="6.75" customHeight="1" thickBot="1">
      <c r="B60" s="7"/>
      <c r="C60" s="59"/>
      <c r="D60" s="60"/>
      <c r="E60" s="60"/>
      <c r="F60" s="60"/>
      <c r="G60" s="60"/>
      <c r="H60" s="60"/>
      <c r="I60" s="60"/>
      <c r="J60" s="58"/>
      <c r="K60" s="58"/>
      <c r="L60" s="19"/>
    </row>
    <row r="61" spans="2:12" s="12" customFormat="1" ht="16.5" customHeight="1">
      <c r="B61" s="10"/>
      <c r="C61" s="61"/>
      <c r="D61" s="491" t="s">
        <v>20</v>
      </c>
      <c r="E61" s="492"/>
      <c r="F61" s="474" t="s">
        <v>21</v>
      </c>
      <c r="G61" s="474" t="s">
        <v>22</v>
      </c>
      <c r="H61" s="474" t="s">
        <v>23</v>
      </c>
      <c r="I61" s="474"/>
      <c r="J61" s="493"/>
      <c r="K61" s="15"/>
    </row>
    <row r="62" spans="2:12" s="12" customFormat="1" ht="17.25" customHeight="1">
      <c r="B62" s="10"/>
      <c r="C62" s="61"/>
      <c r="D62" s="24" t="s">
        <v>24</v>
      </c>
      <c r="E62" s="62" t="s">
        <v>25</v>
      </c>
      <c r="F62" s="475"/>
      <c r="G62" s="475"/>
      <c r="H62" s="63" t="s">
        <v>31</v>
      </c>
      <c r="I62" s="63" t="s">
        <v>32</v>
      </c>
      <c r="J62" s="64" t="s">
        <v>33</v>
      </c>
      <c r="K62" s="15"/>
    </row>
    <row r="63" spans="2:12" ht="18" customHeight="1">
      <c r="B63" s="7"/>
      <c r="C63" s="59"/>
      <c r="D63" s="65"/>
      <c r="E63" s="66"/>
      <c r="F63" s="67"/>
      <c r="G63" s="68"/>
      <c r="H63" s="69"/>
      <c r="I63" s="70"/>
      <c r="J63" s="71"/>
      <c r="K63" s="8"/>
    </row>
    <row r="64" spans="2:12" ht="18" customHeight="1">
      <c r="B64" s="7"/>
      <c r="C64" s="59"/>
      <c r="D64" s="72"/>
      <c r="E64" s="73"/>
      <c r="F64" s="74"/>
      <c r="G64" s="75"/>
      <c r="H64" s="76"/>
      <c r="I64" s="77"/>
      <c r="J64" s="78"/>
      <c r="K64" s="8"/>
    </row>
    <row r="65" spans="2:12" ht="18" customHeight="1" thickBot="1">
      <c r="B65" s="7"/>
      <c r="C65" s="59"/>
      <c r="D65" s="79"/>
      <c r="E65" s="80"/>
      <c r="F65" s="81"/>
      <c r="G65" s="82"/>
      <c r="H65" s="83"/>
      <c r="I65" s="84"/>
      <c r="J65" s="85"/>
      <c r="K65" s="8"/>
    </row>
    <row r="66" spans="2:12" ht="18" customHeight="1">
      <c r="B66" s="7"/>
      <c r="C66" s="59"/>
      <c r="D66" s="273" t="s">
        <v>26</v>
      </c>
      <c r="E66" s="274"/>
      <c r="F66" s="275"/>
      <c r="G66" s="276"/>
      <c r="H66" s="276"/>
      <c r="I66" s="277"/>
      <c r="J66" s="5"/>
      <c r="K66" s="8"/>
    </row>
    <row r="67" spans="2:12" ht="15.75" customHeight="1">
      <c r="B67" s="7"/>
      <c r="C67" s="59"/>
      <c r="D67" s="507" t="s">
        <v>174</v>
      </c>
      <c r="E67" s="508"/>
      <c r="F67" s="508"/>
      <c r="G67" s="508"/>
      <c r="H67" s="508"/>
      <c r="I67" s="508"/>
      <c r="J67" s="509"/>
      <c r="K67" s="58"/>
      <c r="L67" s="19"/>
    </row>
    <row r="68" spans="2:12" ht="15.75" customHeight="1">
      <c r="B68" s="7"/>
      <c r="C68" s="59"/>
      <c r="D68" s="314" t="s">
        <v>175</v>
      </c>
      <c r="E68" s="315"/>
      <c r="F68" s="315"/>
      <c r="G68" s="315"/>
      <c r="H68" s="315"/>
      <c r="I68" s="315"/>
      <c r="J68" s="316"/>
      <c r="K68" s="58"/>
      <c r="L68" s="19"/>
    </row>
    <row r="69" spans="2:12" ht="13.5" thickBot="1">
      <c r="B69" s="7"/>
      <c r="C69" s="86"/>
      <c r="D69" s="164" t="s">
        <v>176</v>
      </c>
      <c r="E69" s="87"/>
      <c r="F69" s="88"/>
      <c r="G69" s="89"/>
      <c r="H69" s="89"/>
      <c r="I69" s="89"/>
      <c r="J69" s="90"/>
      <c r="K69" s="58"/>
      <c r="L69" s="19"/>
    </row>
    <row r="70" spans="2:12" ht="13.5" customHeight="1" thickBot="1">
      <c r="B70" s="7"/>
      <c r="C70" s="60"/>
      <c r="D70" s="91"/>
      <c r="E70" s="92"/>
      <c r="F70" s="93"/>
      <c r="G70" s="94"/>
      <c r="H70" s="94"/>
      <c r="I70" s="94"/>
      <c r="J70" s="94"/>
      <c r="K70" s="58"/>
      <c r="L70" s="19"/>
    </row>
    <row r="71" spans="2:12" ht="15" customHeight="1">
      <c r="B71" s="7"/>
      <c r="C71" s="2"/>
      <c r="D71" s="57" t="s">
        <v>34</v>
      </c>
      <c r="E71" s="4"/>
      <c r="F71" s="4"/>
      <c r="G71" s="4"/>
      <c r="H71" s="4"/>
      <c r="I71" s="4"/>
      <c r="J71" s="5"/>
      <c r="K71" s="58"/>
      <c r="L71" s="19"/>
    </row>
    <row r="72" spans="2:12" ht="5.25" customHeight="1" thickBot="1">
      <c r="B72" s="7"/>
      <c r="C72" s="59"/>
      <c r="D72" s="60"/>
      <c r="E72" s="60"/>
      <c r="F72" s="60"/>
      <c r="G72" s="60"/>
      <c r="H72" s="60"/>
      <c r="I72" s="60"/>
      <c r="J72" s="58"/>
      <c r="K72" s="58"/>
      <c r="L72" s="19"/>
    </row>
    <row r="73" spans="2:12" s="12" customFormat="1" ht="15" customHeight="1">
      <c r="B73" s="10"/>
      <c r="C73" s="61"/>
      <c r="D73" s="491" t="s">
        <v>20</v>
      </c>
      <c r="E73" s="492"/>
      <c r="F73" s="474" t="s">
        <v>21</v>
      </c>
      <c r="G73" s="474" t="s">
        <v>22</v>
      </c>
      <c r="H73" s="474" t="s">
        <v>23</v>
      </c>
      <c r="I73" s="474"/>
      <c r="J73" s="493"/>
      <c r="K73" s="15"/>
    </row>
    <row r="74" spans="2:12" s="12" customFormat="1" ht="23.25" customHeight="1">
      <c r="B74" s="10"/>
      <c r="C74" s="61"/>
      <c r="D74" s="24" t="s">
        <v>24</v>
      </c>
      <c r="E74" s="62" t="s">
        <v>25</v>
      </c>
      <c r="F74" s="475"/>
      <c r="G74" s="475"/>
      <c r="H74" s="63" t="s">
        <v>31</v>
      </c>
      <c r="I74" s="63" t="s">
        <v>32</v>
      </c>
      <c r="J74" s="64" t="s">
        <v>33</v>
      </c>
      <c r="K74" s="15"/>
    </row>
    <row r="75" spans="2:12" ht="18" customHeight="1">
      <c r="B75" s="7"/>
      <c r="C75" s="59"/>
      <c r="D75" s="65"/>
      <c r="E75" s="66"/>
      <c r="F75" s="67"/>
      <c r="G75" s="76"/>
      <c r="H75" s="95"/>
      <c r="I75" s="95"/>
      <c r="J75" s="71"/>
      <c r="K75" s="8"/>
    </row>
    <row r="76" spans="2:12" ht="18" customHeight="1">
      <c r="B76" s="7"/>
      <c r="C76" s="59"/>
      <c r="D76" s="72"/>
      <c r="E76" s="73"/>
      <c r="F76" s="74"/>
      <c r="G76" s="96"/>
      <c r="H76" s="97"/>
      <c r="I76" s="97"/>
      <c r="J76" s="78"/>
      <c r="K76" s="8"/>
    </row>
    <row r="77" spans="2:12" ht="18" customHeight="1" thickBot="1">
      <c r="B77" s="7"/>
      <c r="C77" s="59"/>
      <c r="D77" s="79"/>
      <c r="E77" s="80"/>
      <c r="F77" s="81"/>
      <c r="G77" s="98"/>
      <c r="H77" s="99"/>
      <c r="I77" s="99"/>
      <c r="J77" s="85"/>
      <c r="K77" s="8"/>
    </row>
    <row r="78" spans="2:12">
      <c r="B78" s="7"/>
      <c r="C78" s="59"/>
      <c r="D78" s="19" t="s">
        <v>26</v>
      </c>
      <c r="E78" s="92"/>
      <c r="F78" s="93"/>
      <c r="G78" s="94"/>
      <c r="H78" s="94"/>
      <c r="I78" s="94"/>
      <c r="J78" s="100"/>
      <c r="K78" s="58"/>
      <c r="L78" s="19"/>
    </row>
    <row r="79" spans="2:12" ht="12.75" customHeight="1">
      <c r="B79" s="7"/>
      <c r="C79" s="59"/>
      <c r="D79" s="510" t="s">
        <v>179</v>
      </c>
      <c r="E79" s="510"/>
      <c r="F79" s="510"/>
      <c r="G79" s="510"/>
      <c r="H79" s="510"/>
      <c r="I79" s="510"/>
      <c r="J79" s="271"/>
      <c r="K79" s="58"/>
      <c r="L79" s="19"/>
    </row>
    <row r="80" spans="2:12" ht="13.5" thickBot="1">
      <c r="B80" s="7"/>
      <c r="C80" s="59"/>
      <c r="D80" s="87" t="s">
        <v>180</v>
      </c>
      <c r="E80" s="272"/>
      <c r="F80" s="272"/>
      <c r="G80" s="272"/>
      <c r="H80" s="272"/>
      <c r="I80" s="272"/>
      <c r="J80" s="101"/>
      <c r="K80" s="58"/>
      <c r="L80" s="19"/>
    </row>
    <row r="81" spans="2:12" ht="15" customHeight="1" thickBot="1">
      <c r="B81" s="7"/>
      <c r="C81" s="102"/>
      <c r="D81" s="102"/>
      <c r="E81" s="102"/>
      <c r="F81" s="102"/>
      <c r="G81" s="102"/>
      <c r="H81" s="102"/>
      <c r="I81" s="102"/>
      <c r="J81" s="102"/>
      <c r="K81" s="58"/>
      <c r="L81" s="19"/>
    </row>
    <row r="82" spans="2:12" s="111" customFormat="1" ht="38.25">
      <c r="B82" s="103"/>
      <c r="C82" s="104"/>
      <c r="D82" s="105" t="s">
        <v>192</v>
      </c>
      <c r="E82" s="106"/>
      <c r="F82" s="106"/>
      <c r="G82" s="107"/>
      <c r="H82" s="311" t="s">
        <v>35</v>
      </c>
      <c r="I82" s="311" t="s">
        <v>36</v>
      </c>
      <c r="J82" s="109" t="s">
        <v>37</v>
      </c>
      <c r="K82" s="110"/>
    </row>
    <row r="83" spans="2:12" s="111" customFormat="1" ht="17.25" customHeight="1">
      <c r="B83" s="103"/>
      <c r="C83" s="103"/>
      <c r="D83" s="112" t="s">
        <v>38</v>
      </c>
      <c r="E83" s="113"/>
      <c r="F83" s="113"/>
      <c r="G83" s="113"/>
      <c r="H83" s="114"/>
      <c r="I83" s="114"/>
      <c r="J83" s="114"/>
      <c r="K83" s="110"/>
    </row>
    <row r="84" spans="2:12" s="111" customFormat="1" ht="17.25" customHeight="1">
      <c r="B84" s="103"/>
      <c r="C84" s="103"/>
      <c r="D84" s="112" t="s">
        <v>39</v>
      </c>
      <c r="E84" s="113"/>
      <c r="F84" s="113"/>
      <c r="G84" s="113"/>
      <c r="H84" s="114"/>
      <c r="I84" s="114"/>
      <c r="J84" s="114"/>
      <c r="K84" s="110"/>
    </row>
    <row r="85" spans="2:12" s="111" customFormat="1" ht="17.25" customHeight="1">
      <c r="B85" s="103"/>
      <c r="C85" s="103"/>
      <c r="D85" s="116" t="s">
        <v>40</v>
      </c>
      <c r="E85" s="117"/>
      <c r="F85" s="117"/>
      <c r="G85" s="117"/>
      <c r="H85" s="114"/>
      <c r="I85" s="114">
        <v>4000000</v>
      </c>
      <c r="J85" s="114">
        <v>4000000</v>
      </c>
      <c r="K85" s="110"/>
    </row>
    <row r="86" spans="2:12" s="111" customFormat="1" ht="17.25" customHeight="1">
      <c r="B86" s="103"/>
      <c r="C86" s="103"/>
      <c r="D86" s="112" t="s">
        <v>41</v>
      </c>
      <c r="E86" s="113"/>
      <c r="F86" s="113"/>
      <c r="G86" s="113"/>
      <c r="H86" s="114"/>
      <c r="I86" s="114">
        <v>790428.5</v>
      </c>
      <c r="J86" s="114">
        <v>790428.5</v>
      </c>
      <c r="K86" s="110"/>
    </row>
    <row r="87" spans="2:12" s="111" customFormat="1" ht="17.25" customHeight="1">
      <c r="B87" s="103"/>
      <c r="C87" s="103"/>
      <c r="D87" s="112" t="s">
        <v>42</v>
      </c>
      <c r="E87" s="113"/>
      <c r="F87" s="113"/>
      <c r="G87" s="113"/>
      <c r="H87" s="114"/>
      <c r="I87" s="114"/>
      <c r="J87" s="114"/>
      <c r="K87" s="110"/>
    </row>
    <row r="88" spans="2:12" s="111" customFormat="1" ht="17.25" customHeight="1">
      <c r="B88" s="103"/>
      <c r="C88" s="103"/>
      <c r="D88" s="116" t="s">
        <v>43</v>
      </c>
      <c r="E88" s="117"/>
      <c r="F88" s="117"/>
      <c r="G88" s="117"/>
      <c r="H88" s="114"/>
      <c r="I88" s="114"/>
      <c r="J88" s="114"/>
      <c r="K88" s="110"/>
    </row>
    <row r="89" spans="2:12" s="111" customFormat="1" ht="17.25" customHeight="1">
      <c r="B89" s="103"/>
      <c r="C89" s="103"/>
      <c r="D89" s="116" t="s">
        <v>194</v>
      </c>
      <c r="E89" s="117"/>
      <c r="F89" s="117"/>
      <c r="G89" s="117"/>
      <c r="H89" s="114"/>
      <c r="I89" s="114"/>
      <c r="J89" s="114"/>
      <c r="K89" s="110"/>
    </row>
    <row r="90" spans="2:12" s="111" customFormat="1" ht="17.25" customHeight="1">
      <c r="B90" s="103"/>
      <c r="C90" s="103"/>
      <c r="D90" s="116" t="s">
        <v>44</v>
      </c>
      <c r="E90" s="117"/>
      <c r="F90" s="117"/>
      <c r="G90" s="117"/>
      <c r="H90" s="114"/>
      <c r="I90" s="114"/>
      <c r="J90" s="114"/>
      <c r="K90" s="110"/>
    </row>
    <row r="91" spans="2:12" s="111" customFormat="1" ht="17.25" customHeight="1">
      <c r="B91" s="103"/>
      <c r="C91" s="103"/>
      <c r="D91" s="116" t="s">
        <v>45</v>
      </c>
      <c r="E91" s="117"/>
      <c r="F91" s="117"/>
      <c r="G91" s="117"/>
      <c r="H91" s="114"/>
      <c r="I91" s="114"/>
      <c r="J91" s="114"/>
      <c r="K91" s="110"/>
    </row>
    <row r="92" spans="2:12" s="111" customFormat="1" ht="17.25" customHeight="1">
      <c r="B92" s="103"/>
      <c r="C92" s="103"/>
      <c r="D92" s="116" t="s">
        <v>46</v>
      </c>
      <c r="E92" s="117"/>
      <c r="F92" s="117"/>
      <c r="G92" s="117"/>
      <c r="H92" s="114"/>
      <c r="I92" s="114"/>
      <c r="J92" s="114"/>
      <c r="K92" s="110"/>
    </row>
    <row r="93" spans="2:12" s="111" customFormat="1" ht="17.25" customHeight="1">
      <c r="B93" s="103"/>
      <c r="C93" s="103"/>
      <c r="D93" s="116" t="s">
        <v>47</v>
      </c>
      <c r="E93" s="117"/>
      <c r="F93" s="117"/>
      <c r="G93" s="117"/>
      <c r="H93" s="118"/>
      <c r="I93" s="114"/>
      <c r="J93" s="114"/>
      <c r="K93" s="110"/>
    </row>
    <row r="94" spans="2:12" s="111" customFormat="1" ht="17.25" customHeight="1">
      <c r="B94" s="103"/>
      <c r="C94" s="103"/>
      <c r="D94" s="119" t="s">
        <v>2</v>
      </c>
      <c r="E94" s="18"/>
      <c r="F94" s="18"/>
      <c r="G94" s="18"/>
      <c r="H94" s="120"/>
      <c r="I94" s="120">
        <f>SUM(I83:I93)</f>
        <v>4790428.5</v>
      </c>
      <c r="J94" s="120">
        <f>SUM(J83:J93)</f>
        <v>4790428.5</v>
      </c>
      <c r="K94" s="110"/>
    </row>
    <row r="95" spans="2:12" s="111" customFormat="1" ht="17.25" customHeight="1">
      <c r="B95" s="103"/>
      <c r="C95" s="103"/>
      <c r="D95" s="315" t="s">
        <v>48</v>
      </c>
      <c r="E95" s="308"/>
      <c r="F95" s="308"/>
      <c r="G95" s="14"/>
      <c r="H95" s="307"/>
      <c r="I95" s="307"/>
      <c r="J95" s="307"/>
      <c r="K95" s="110"/>
    </row>
    <row r="96" spans="2:12" s="111" customFormat="1" ht="15" customHeight="1" thickBot="1">
      <c r="B96" s="103"/>
      <c r="C96" s="121"/>
      <c r="D96" s="309" t="s">
        <v>196</v>
      </c>
      <c r="E96" s="309"/>
      <c r="F96" s="309"/>
      <c r="G96" s="123"/>
      <c r="H96" s="124"/>
      <c r="I96" s="124"/>
      <c r="J96" s="125"/>
      <c r="K96" s="110"/>
    </row>
    <row r="97" spans="2:12" ht="15.75" customHeight="1" thickBot="1">
      <c r="B97" s="7"/>
      <c r="C97" s="19"/>
      <c r="D97" s="19"/>
      <c r="E97" s="19"/>
      <c r="F97" s="19"/>
      <c r="G97" s="19"/>
      <c r="H97" s="19"/>
      <c r="I97" s="19"/>
      <c r="J97" s="19"/>
      <c r="K97" s="8"/>
      <c r="L97" s="19"/>
    </row>
    <row r="98" spans="2:12" s="131" customFormat="1">
      <c r="B98" s="61"/>
      <c r="C98" s="126"/>
      <c r="D98" s="57" t="s">
        <v>49</v>
      </c>
      <c r="E98" s="127"/>
      <c r="F98" s="127"/>
      <c r="G98" s="57"/>
      <c r="H98" s="57"/>
      <c r="I98" s="57"/>
      <c r="J98" s="128"/>
      <c r="K98" s="129"/>
      <c r="L98" s="130"/>
    </row>
    <row r="99" spans="2:12" s="137" customFormat="1" ht="17.25" customHeight="1">
      <c r="B99" s="132"/>
      <c r="C99" s="132"/>
      <c r="D99" s="133"/>
      <c r="E99" s="315"/>
      <c r="F99" s="315"/>
      <c r="G99" s="315"/>
      <c r="H99" s="315"/>
      <c r="I99" s="315"/>
      <c r="J99" s="313" t="s">
        <v>23</v>
      </c>
      <c r="K99" s="136"/>
      <c r="L99" s="133"/>
    </row>
    <row r="100" spans="2:12" s="137" customFormat="1" ht="17.25" customHeight="1">
      <c r="B100" s="132"/>
      <c r="C100" s="132"/>
      <c r="D100" s="138" t="s">
        <v>50</v>
      </c>
      <c r="E100" s="139"/>
      <c r="F100" s="139"/>
      <c r="G100" s="139"/>
      <c r="H100" s="139"/>
      <c r="I100" s="140"/>
      <c r="J100" s="115">
        <v>958085.7</v>
      </c>
      <c r="K100" s="136"/>
      <c r="L100" s="133"/>
    </row>
    <row r="101" spans="2:12" s="137" customFormat="1" ht="17.25" customHeight="1">
      <c r="B101" s="132"/>
      <c r="C101" s="132"/>
      <c r="D101" s="141" t="s">
        <v>51</v>
      </c>
      <c r="E101" s="139"/>
      <c r="F101" s="139">
        <v>958085.7</v>
      </c>
      <c r="G101" s="139"/>
      <c r="H101" s="139"/>
      <c r="I101" s="139"/>
      <c r="J101" s="115"/>
      <c r="K101" s="136"/>
      <c r="L101" s="133"/>
    </row>
    <row r="102" spans="2:12" s="137" customFormat="1" ht="14.25" customHeight="1">
      <c r="B102" s="132"/>
      <c r="C102" s="132"/>
      <c r="D102" s="142" t="s">
        <v>2</v>
      </c>
      <c r="E102" s="139"/>
      <c r="F102" s="139"/>
      <c r="G102" s="139"/>
      <c r="H102" s="139"/>
      <c r="I102" s="139"/>
      <c r="J102" s="115">
        <v>958085.7</v>
      </c>
      <c r="K102" s="136"/>
      <c r="L102" s="133"/>
    </row>
    <row r="103" spans="2:12" s="137" customFormat="1" ht="14.25" customHeight="1" thickBot="1">
      <c r="B103" s="132"/>
      <c r="C103" s="143"/>
      <c r="D103" s="122" t="s">
        <v>191</v>
      </c>
      <c r="E103" s="122"/>
      <c r="F103" s="144"/>
      <c r="G103" s="144"/>
      <c r="H103" s="124"/>
      <c r="I103" s="124"/>
      <c r="J103" s="145"/>
      <c r="K103" s="136"/>
    </row>
    <row r="104" spans="2:12" s="6" customFormat="1" ht="15" customHeight="1" thickBot="1">
      <c r="B104" s="59"/>
      <c r="C104" s="60"/>
      <c r="D104" s="60"/>
      <c r="E104" s="60"/>
      <c r="F104" s="60"/>
      <c r="G104" s="60"/>
      <c r="H104" s="60"/>
      <c r="I104" s="60"/>
      <c r="J104" s="60"/>
      <c r="K104" s="58"/>
      <c r="L104" s="60"/>
    </row>
    <row r="105" spans="2:12" s="6" customFormat="1" ht="15" customHeight="1">
      <c r="B105" s="59"/>
      <c r="C105" s="2"/>
      <c r="D105" s="21" t="s">
        <v>52</v>
      </c>
      <c r="E105" s="4"/>
      <c r="F105" s="4"/>
      <c r="G105" s="4"/>
      <c r="H105" s="501" t="s">
        <v>23</v>
      </c>
      <c r="I105" s="502"/>
      <c r="J105" s="503"/>
      <c r="K105" s="58"/>
      <c r="L105" s="60"/>
    </row>
    <row r="106" spans="2:12" s="6" customFormat="1" ht="17.25" customHeight="1">
      <c r="B106" s="59"/>
      <c r="C106" s="59"/>
      <c r="D106" s="317" t="s">
        <v>53</v>
      </c>
      <c r="E106" s="147"/>
      <c r="F106" s="317"/>
      <c r="G106" s="148" t="s">
        <v>54</v>
      </c>
      <c r="H106" s="63" t="s">
        <v>31</v>
      </c>
      <c r="I106" s="63" t="s">
        <v>32</v>
      </c>
      <c r="J106" s="64" t="s">
        <v>33</v>
      </c>
      <c r="K106" s="58"/>
      <c r="L106" s="60"/>
    </row>
    <row r="107" spans="2:12" s="154" customFormat="1" ht="17.25" customHeight="1" thickBot="1">
      <c r="B107" s="149"/>
      <c r="C107" s="149"/>
      <c r="D107" s="150" t="s">
        <v>55</v>
      </c>
      <c r="E107" s="317"/>
      <c r="F107" s="150"/>
      <c r="G107" s="321">
        <v>2</v>
      </c>
      <c r="H107" s="360">
        <v>15487675.800000001</v>
      </c>
      <c r="I107" s="151"/>
      <c r="J107" s="152"/>
      <c r="K107" s="153"/>
      <c r="L107" s="14"/>
    </row>
    <row r="108" spans="2:12" s="137" customFormat="1" ht="17.25" customHeight="1">
      <c r="B108" s="132"/>
      <c r="C108" s="132"/>
      <c r="D108" s="150" t="s">
        <v>56</v>
      </c>
      <c r="E108" s="150"/>
      <c r="F108" s="150"/>
      <c r="G108" s="322">
        <v>8</v>
      </c>
      <c r="H108" s="356">
        <v>10700000</v>
      </c>
      <c r="I108" s="156"/>
      <c r="J108" s="157"/>
      <c r="K108" s="136"/>
      <c r="L108" s="133"/>
    </row>
    <row r="109" spans="2:12" s="137" customFormat="1" ht="17.25" customHeight="1">
      <c r="B109" s="132"/>
      <c r="C109" s="132"/>
      <c r="D109" s="150" t="s">
        <v>57</v>
      </c>
      <c r="E109" s="150"/>
      <c r="F109" s="150"/>
      <c r="G109" s="322"/>
      <c r="H109" s="356"/>
      <c r="I109" s="155"/>
      <c r="J109" s="115"/>
      <c r="K109" s="136"/>
      <c r="L109" s="133"/>
    </row>
    <row r="110" spans="2:12" s="137" customFormat="1" ht="17.25" customHeight="1">
      <c r="B110" s="132"/>
      <c r="C110" s="132"/>
      <c r="D110" s="150" t="s">
        <v>58</v>
      </c>
      <c r="E110" s="150"/>
      <c r="F110" s="150"/>
      <c r="G110" s="322"/>
      <c r="H110" s="356"/>
      <c r="I110" s="155"/>
      <c r="J110" s="115"/>
      <c r="K110" s="136"/>
      <c r="L110" s="133"/>
    </row>
    <row r="111" spans="2:12" s="137" customFormat="1" ht="17.25" customHeight="1">
      <c r="B111" s="132"/>
      <c r="C111" s="132"/>
      <c r="D111" s="158" t="s">
        <v>59</v>
      </c>
      <c r="E111" s="150"/>
      <c r="F111" s="150"/>
      <c r="G111" s="323"/>
      <c r="H111" s="356">
        <v>958085.7</v>
      </c>
      <c r="I111" s="156"/>
      <c r="J111" s="157"/>
      <c r="K111" s="136"/>
      <c r="L111" s="133"/>
    </row>
    <row r="112" spans="2:12" s="137" customFormat="1" ht="17.25" customHeight="1">
      <c r="B112" s="132"/>
      <c r="C112" s="132"/>
      <c r="D112" s="158" t="s">
        <v>60</v>
      </c>
      <c r="E112" s="150"/>
      <c r="F112" s="150"/>
      <c r="G112" s="323"/>
      <c r="H112" s="156"/>
      <c r="I112" s="155"/>
      <c r="J112" s="115">
        <v>4790428.5</v>
      </c>
      <c r="K112" s="136"/>
      <c r="L112" s="133"/>
    </row>
    <row r="113" spans="2:12" s="137" customFormat="1" ht="17.25" customHeight="1">
      <c r="B113" s="132"/>
      <c r="C113" s="132"/>
      <c r="D113" s="158" t="s">
        <v>61</v>
      </c>
      <c r="E113" s="150"/>
      <c r="F113" s="150"/>
      <c r="G113" s="322"/>
      <c r="H113" s="156"/>
      <c r="I113" s="156"/>
      <c r="J113" s="115"/>
      <c r="K113" s="136"/>
      <c r="L113" s="133"/>
    </row>
    <row r="114" spans="2:12" s="137" customFormat="1" ht="17.25" customHeight="1">
      <c r="B114" s="132"/>
      <c r="C114" s="132"/>
      <c r="D114" s="159" t="s">
        <v>62</v>
      </c>
      <c r="E114" s="150"/>
      <c r="F114" s="159"/>
      <c r="G114" s="324"/>
      <c r="H114" s="114">
        <f>SUM(H107:H111)</f>
        <v>27145761.5</v>
      </c>
      <c r="I114" s="114"/>
      <c r="J114" s="115">
        <f>J109+J110+J112+J113</f>
        <v>4790428.5</v>
      </c>
      <c r="K114" s="136"/>
      <c r="L114" s="133"/>
    </row>
    <row r="115" spans="2:12" s="137" customFormat="1" ht="17.25" customHeight="1" thickBot="1">
      <c r="B115" s="132"/>
      <c r="C115" s="143"/>
      <c r="D115" s="160" t="s">
        <v>63</v>
      </c>
      <c r="E115" s="161"/>
      <c r="F115" s="160"/>
      <c r="G115" s="162"/>
      <c r="H115" s="504">
        <f>G114+H114+I114+J114</f>
        <v>31936190</v>
      </c>
      <c r="I115" s="505"/>
      <c r="J115" s="506"/>
      <c r="K115" s="136"/>
      <c r="L115" s="133"/>
    </row>
    <row r="116" spans="2:12" ht="13.5" thickBot="1">
      <c r="B116" s="39"/>
      <c r="C116" s="40"/>
      <c r="D116" s="40"/>
      <c r="E116" s="40"/>
      <c r="F116" s="40"/>
      <c r="G116" s="40"/>
      <c r="H116" s="40"/>
      <c r="I116" s="40"/>
      <c r="J116" s="40"/>
      <c r="K116" s="41"/>
      <c r="L116" s="19"/>
    </row>
  </sheetData>
  <mergeCells count="40">
    <mergeCell ref="H105:J105"/>
    <mergeCell ref="H115:J115"/>
    <mergeCell ref="D67:J67"/>
    <mergeCell ref="D73:E73"/>
    <mergeCell ref="F73:F74"/>
    <mergeCell ref="G73:G74"/>
    <mergeCell ref="H73:J73"/>
    <mergeCell ref="D79:I79"/>
    <mergeCell ref="E50:F50"/>
    <mergeCell ref="I50:J50"/>
    <mergeCell ref="D61:E61"/>
    <mergeCell ref="F61:F62"/>
    <mergeCell ref="G61:G62"/>
    <mergeCell ref="H61:J61"/>
    <mergeCell ref="E42:F42"/>
    <mergeCell ref="I42:J42"/>
    <mergeCell ref="C3:J5"/>
    <mergeCell ref="D15:E15"/>
    <mergeCell ref="F15:F16"/>
    <mergeCell ref="G15:G16"/>
    <mergeCell ref="H15:H16"/>
    <mergeCell ref="I15:I16"/>
    <mergeCell ref="J15:J16"/>
    <mergeCell ref="D40:F40"/>
    <mergeCell ref="G40:G41"/>
    <mergeCell ref="H40:H41"/>
    <mergeCell ref="I40:J41"/>
    <mergeCell ref="E41:F41"/>
    <mergeCell ref="E44:F44"/>
    <mergeCell ref="E45:F45"/>
    <mergeCell ref="E46:F46"/>
    <mergeCell ref="E48:F48"/>
    <mergeCell ref="E49:F49"/>
    <mergeCell ref="I48:J48"/>
    <mergeCell ref="I49:J49"/>
    <mergeCell ref="I43:J43"/>
    <mergeCell ref="I44:J44"/>
    <mergeCell ref="I45:J45"/>
    <mergeCell ref="I46:J46"/>
    <mergeCell ref="I47:J47"/>
  </mergeCells>
  <printOptions horizontalCentered="1"/>
  <pageMargins left="0.23622047244094491" right="0.23622047244094491" top="0.67" bottom="0.31496062992125984" header="0.42" footer="0.31496062992125984"/>
  <pageSetup paperSize="9" scale="4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0"/>
  <sheetViews>
    <sheetView showGridLines="0" zoomScale="70" zoomScaleNormal="70" workbookViewId="0">
      <selection activeCell="I77" sqref="I77:J88"/>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7.140625" style="1" customWidth="1"/>
    <col min="8" max="8" width="39" style="1" customWidth="1"/>
    <col min="9"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12</v>
      </c>
      <c r="D2" s="4"/>
      <c r="E2" s="4"/>
      <c r="F2" s="4"/>
      <c r="G2" s="4"/>
      <c r="H2" s="4"/>
      <c r="I2" s="4"/>
      <c r="J2" s="4"/>
      <c r="K2" s="5"/>
    </row>
    <row r="3" spans="2:11" ht="9.75" customHeight="1">
      <c r="B3" s="7"/>
      <c r="C3" s="482" t="s">
        <v>199</v>
      </c>
      <c r="D3" s="482"/>
      <c r="E3" s="482"/>
      <c r="F3" s="482"/>
      <c r="G3" s="482"/>
      <c r="H3" s="482"/>
      <c r="I3" s="482"/>
      <c r="J3" s="482"/>
      <c r="K3" s="8"/>
    </row>
    <row r="4" spans="2:11">
      <c r="B4" s="7"/>
      <c r="C4" s="482"/>
      <c r="D4" s="482"/>
      <c r="E4" s="482"/>
      <c r="F4" s="482"/>
      <c r="G4" s="482"/>
      <c r="H4" s="482"/>
      <c r="I4" s="482"/>
      <c r="J4" s="482"/>
      <c r="K4" s="8"/>
    </row>
    <row r="5" spans="2:11" ht="18" customHeight="1">
      <c r="B5" s="7"/>
      <c r="C5" s="482"/>
      <c r="D5" s="482"/>
      <c r="E5" s="482"/>
      <c r="F5" s="482"/>
      <c r="G5" s="482"/>
      <c r="H5" s="482"/>
      <c r="I5" s="482"/>
      <c r="J5" s="482"/>
      <c r="K5" s="8"/>
    </row>
    <row r="6" spans="2:11" ht="17.25" customHeight="1">
      <c r="B6" s="7"/>
      <c r="C6" s="310"/>
      <c r="D6" s="310"/>
      <c r="E6" s="310"/>
      <c r="F6" s="310"/>
      <c r="G6" s="310"/>
      <c r="H6" s="310"/>
      <c r="I6" s="310"/>
      <c r="J6" s="310"/>
      <c r="K6" s="8"/>
    </row>
    <row r="7" spans="2:11" s="12" customFormat="1">
      <c r="B7" s="10"/>
      <c r="C7" s="11" t="s">
        <v>0</v>
      </c>
      <c r="E7" s="13" t="s">
        <v>4</v>
      </c>
      <c r="F7" s="11"/>
      <c r="G7" s="14" t="s">
        <v>13</v>
      </c>
      <c r="H7" s="11"/>
      <c r="I7" s="11"/>
      <c r="J7" s="14"/>
      <c r="K7" s="15"/>
    </row>
    <row r="8" spans="2:11" s="12" customFormat="1" ht="14.25">
      <c r="B8" s="10"/>
      <c r="C8" s="11" t="s">
        <v>1</v>
      </c>
      <c r="E8" s="13" t="s">
        <v>7</v>
      </c>
      <c r="F8" s="11"/>
      <c r="G8" s="14" t="s">
        <v>14</v>
      </c>
      <c r="H8" s="351" t="s">
        <v>293</v>
      </c>
      <c r="I8" s="14"/>
      <c r="J8" s="11"/>
      <c r="K8" s="15"/>
    </row>
    <row r="9" spans="2:11" s="12" customFormat="1" ht="15.75">
      <c r="B9" s="10"/>
      <c r="C9" s="11" t="s">
        <v>193</v>
      </c>
      <c r="D9" s="11"/>
      <c r="E9" s="420">
        <v>25764946</v>
      </c>
      <c r="F9" s="11" t="s">
        <v>15</v>
      </c>
      <c r="G9" s="14" t="s">
        <v>16</v>
      </c>
      <c r="H9" s="351" t="s">
        <v>294</v>
      </c>
      <c r="I9" s="14"/>
      <c r="J9" s="11"/>
      <c r="K9" s="15"/>
    </row>
    <row r="10" spans="2:11" s="12" customFormat="1">
      <c r="B10" s="10"/>
      <c r="C10" s="11"/>
      <c r="D10" s="11"/>
      <c r="E10" s="11"/>
      <c r="F10" s="11"/>
      <c r="G10" s="14" t="s">
        <v>17</v>
      </c>
      <c r="H10" s="352" t="s">
        <v>295</v>
      </c>
      <c r="I10" s="14"/>
      <c r="J10" s="11"/>
      <c r="K10" s="15"/>
    </row>
    <row r="11" spans="2:11" s="12" customFormat="1">
      <c r="B11" s="10"/>
      <c r="C11" s="11"/>
      <c r="D11" s="11"/>
      <c r="E11" s="11"/>
      <c r="F11" s="11"/>
      <c r="G11" s="14" t="s">
        <v>18</v>
      </c>
      <c r="H11" s="353">
        <v>5890068585</v>
      </c>
      <c r="I11" s="14"/>
      <c r="J11" s="11"/>
      <c r="K11" s="15"/>
    </row>
    <row r="12" spans="2:11" ht="7.5" customHeight="1" thickBot="1">
      <c r="B12" s="7"/>
      <c r="C12" s="19"/>
      <c r="D12" s="19"/>
      <c r="E12" s="19"/>
      <c r="F12" s="19"/>
      <c r="G12" s="19"/>
      <c r="H12" s="19"/>
      <c r="I12" s="19"/>
      <c r="J12" s="19"/>
      <c r="K12" s="8"/>
    </row>
    <row r="13" spans="2:11" s="19" customFormat="1">
      <c r="B13" s="7"/>
      <c r="C13" s="20"/>
      <c r="D13" s="21" t="s">
        <v>19</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83" t="s">
        <v>20</v>
      </c>
      <c r="E15" s="484"/>
      <c r="F15" s="485" t="s">
        <v>156</v>
      </c>
      <c r="G15" s="485" t="s">
        <v>73</v>
      </c>
      <c r="H15" s="487" t="s">
        <v>74</v>
      </c>
      <c r="I15" s="487" t="s">
        <v>157</v>
      </c>
      <c r="J15" s="489" t="s">
        <v>23</v>
      </c>
      <c r="K15" s="8"/>
    </row>
    <row r="16" spans="2:11" ht="43.5" customHeight="1">
      <c r="B16" s="7"/>
      <c r="C16" s="7"/>
      <c r="D16" s="270" t="s">
        <v>159</v>
      </c>
      <c r="E16" s="268" t="s">
        <v>160</v>
      </c>
      <c r="F16" s="486"/>
      <c r="G16" s="486"/>
      <c r="H16" s="488"/>
      <c r="I16" s="488"/>
      <c r="J16" s="490"/>
      <c r="K16" s="8"/>
    </row>
    <row r="17" spans="2:11" ht="92.25" customHeight="1">
      <c r="B17" s="7"/>
      <c r="C17" s="7"/>
      <c r="D17" s="460" t="s">
        <v>290</v>
      </c>
      <c r="E17" s="347" t="s">
        <v>291</v>
      </c>
      <c r="F17" s="27"/>
      <c r="G17" s="330" t="s">
        <v>296</v>
      </c>
      <c r="H17" s="334" t="s">
        <v>297</v>
      </c>
      <c r="I17" s="349" t="s">
        <v>298</v>
      </c>
      <c r="J17" s="354">
        <v>12713746.800000001</v>
      </c>
      <c r="K17" s="8"/>
    </row>
    <row r="18" spans="2:11" ht="92.25" customHeight="1">
      <c r="B18" s="7"/>
      <c r="C18" s="7"/>
      <c r="D18" s="461" t="s">
        <v>475</v>
      </c>
      <c r="E18" s="348" t="s">
        <v>292</v>
      </c>
      <c r="F18" s="30"/>
      <c r="G18" s="331" t="s">
        <v>296</v>
      </c>
      <c r="H18" s="335" t="s">
        <v>476</v>
      </c>
      <c r="I18" s="350" t="s">
        <v>477</v>
      </c>
      <c r="J18" s="355">
        <v>8413508.9199999999</v>
      </c>
      <c r="K18" s="8"/>
    </row>
    <row r="19" spans="2:11" ht="30.75" customHeight="1" thickBot="1">
      <c r="B19" s="7"/>
      <c r="C19" s="7"/>
      <c r="D19" s="33"/>
      <c r="E19" s="34"/>
      <c r="F19" s="34"/>
      <c r="G19" s="34"/>
      <c r="H19" s="35"/>
      <c r="I19" s="35"/>
      <c r="J19" s="338">
        <f>SUM(J17:J18)</f>
        <v>21127255.719999999</v>
      </c>
      <c r="K19" s="8"/>
    </row>
    <row r="20" spans="2:11">
      <c r="B20" s="7"/>
      <c r="C20" s="7"/>
      <c r="D20" s="1" t="s">
        <v>158</v>
      </c>
      <c r="E20" s="19"/>
      <c r="F20" s="19"/>
      <c r="G20" s="19"/>
      <c r="H20" s="19"/>
      <c r="I20" s="19"/>
      <c r="J20" s="8"/>
      <c r="K20" s="8"/>
    </row>
    <row r="21" spans="2:11">
      <c r="B21" s="7"/>
      <c r="C21" s="7"/>
      <c r="D21" s="1" t="s">
        <v>200</v>
      </c>
      <c r="E21" s="36"/>
      <c r="F21" s="36"/>
      <c r="G21" s="36"/>
      <c r="H21" s="36"/>
      <c r="I21" s="36"/>
      <c r="J21" s="37"/>
      <c r="K21" s="8"/>
    </row>
    <row r="22" spans="2:11">
      <c r="B22" s="7"/>
      <c r="C22" s="7"/>
      <c r="D22" s="269" t="s">
        <v>161</v>
      </c>
      <c r="E22" s="36"/>
      <c r="F22" s="36"/>
      <c r="G22" s="36"/>
      <c r="H22" s="36"/>
      <c r="I22" s="36"/>
      <c r="J22" s="37"/>
      <c r="K22" s="8"/>
    </row>
    <row r="23" spans="2:11">
      <c r="B23" s="7"/>
      <c r="C23" s="7"/>
      <c r="D23" s="19" t="s">
        <v>162</v>
      </c>
      <c r="E23" s="36"/>
      <c r="F23" s="36"/>
      <c r="G23" s="36"/>
      <c r="H23" s="36"/>
      <c r="I23" s="36"/>
      <c r="J23" s="37"/>
      <c r="K23" s="8"/>
    </row>
    <row r="24" spans="2:11">
      <c r="B24" s="7"/>
      <c r="C24" s="7"/>
      <c r="D24" s="38" t="s">
        <v>201</v>
      </c>
      <c r="E24" s="36"/>
      <c r="F24" s="36"/>
      <c r="G24" s="36"/>
      <c r="H24" s="36"/>
      <c r="I24" s="36"/>
      <c r="J24" s="37"/>
      <c r="K24" s="8"/>
    </row>
    <row r="25" spans="2:11">
      <c r="B25" s="7"/>
      <c r="C25" s="7"/>
      <c r="D25" s="38" t="s">
        <v>188</v>
      </c>
      <c r="E25" s="36"/>
      <c r="F25" s="36"/>
      <c r="G25" s="36"/>
      <c r="H25" s="36"/>
      <c r="I25" s="36"/>
      <c r="J25" s="37"/>
      <c r="K25" s="8"/>
    </row>
    <row r="26" spans="2:11">
      <c r="B26" s="7"/>
      <c r="C26" s="7"/>
      <c r="D26" s="283"/>
      <c r="E26" s="36"/>
      <c r="F26" s="36"/>
      <c r="G26" s="36"/>
      <c r="H26" s="36"/>
      <c r="I26" s="36"/>
      <c r="J26" s="37"/>
      <c r="K26" s="8"/>
    </row>
    <row r="27" spans="2:11">
      <c r="B27" s="7"/>
      <c r="C27" s="7"/>
      <c r="D27" s="19" t="s">
        <v>202</v>
      </c>
      <c r="E27" s="36"/>
      <c r="F27" s="36"/>
      <c r="G27" s="36"/>
      <c r="H27" s="36"/>
      <c r="I27" s="36"/>
      <c r="J27" s="37"/>
      <c r="K27" s="8"/>
    </row>
    <row r="28" spans="2:11">
      <c r="B28" s="7"/>
      <c r="C28" s="7"/>
      <c r="D28" s="19" t="s">
        <v>163</v>
      </c>
      <c r="E28" s="36"/>
      <c r="F28" s="36"/>
      <c r="G28" s="36"/>
      <c r="H28" s="36"/>
      <c r="I28" s="36"/>
      <c r="J28" s="37"/>
      <c r="K28" s="8"/>
    </row>
    <row r="29" spans="2:11">
      <c r="B29" s="7"/>
      <c r="C29" s="7"/>
      <c r="D29" s="19" t="s">
        <v>181</v>
      </c>
      <c r="E29" s="36"/>
      <c r="F29" s="36"/>
      <c r="G29" s="36"/>
      <c r="H29" s="36"/>
      <c r="I29" s="36"/>
      <c r="J29" s="37"/>
      <c r="K29" s="8"/>
    </row>
    <row r="30" spans="2:11">
      <c r="B30" s="7"/>
      <c r="C30" s="7"/>
      <c r="D30" s="19" t="s">
        <v>164</v>
      </c>
      <c r="E30" s="36"/>
      <c r="F30" s="36"/>
      <c r="G30" s="36"/>
      <c r="H30" s="36"/>
      <c r="I30" s="36"/>
      <c r="J30" s="37"/>
      <c r="K30" s="8"/>
    </row>
    <row r="31" spans="2:11">
      <c r="B31" s="7"/>
      <c r="C31" s="7"/>
      <c r="D31" s="19" t="s">
        <v>165</v>
      </c>
      <c r="E31" s="36"/>
      <c r="F31" s="36"/>
      <c r="G31" s="36"/>
      <c r="H31" s="36"/>
      <c r="I31" s="36"/>
      <c r="J31" s="37"/>
      <c r="K31" s="8"/>
    </row>
    <row r="32" spans="2:11">
      <c r="B32" s="7"/>
      <c r="C32" s="7"/>
      <c r="D32" s="19" t="s">
        <v>166</v>
      </c>
      <c r="E32" s="36"/>
      <c r="F32" s="36"/>
      <c r="G32" s="36"/>
      <c r="H32" s="36"/>
      <c r="I32" s="36"/>
      <c r="J32" s="37"/>
      <c r="K32" s="8"/>
    </row>
    <row r="33" spans="2:12">
      <c r="B33" s="7"/>
      <c r="C33" s="7"/>
      <c r="D33" s="19" t="s">
        <v>167</v>
      </c>
      <c r="E33" s="36"/>
      <c r="F33" s="36"/>
      <c r="G33" s="36"/>
      <c r="H33" s="36"/>
      <c r="I33" s="36"/>
      <c r="J33" s="37"/>
      <c r="K33" s="8"/>
    </row>
    <row r="34" spans="2:12">
      <c r="B34" s="7"/>
      <c r="C34" s="7"/>
      <c r="D34" s="19" t="s">
        <v>168</v>
      </c>
      <c r="E34" s="36"/>
      <c r="F34" s="36"/>
      <c r="G34" s="36"/>
      <c r="H34" s="36"/>
      <c r="I34" s="36"/>
      <c r="J34" s="37"/>
      <c r="K34" s="8"/>
    </row>
    <row r="35" spans="2:12" ht="6" customHeight="1" thickBot="1">
      <c r="B35" s="7"/>
      <c r="C35" s="39"/>
      <c r="D35" s="40"/>
      <c r="E35" s="40"/>
      <c r="F35" s="40"/>
      <c r="G35" s="40"/>
      <c r="H35" s="40"/>
      <c r="I35" s="40"/>
      <c r="J35" s="41"/>
      <c r="K35" s="8"/>
    </row>
    <row r="36" spans="2:12" ht="9" customHeight="1">
      <c r="B36" s="7"/>
      <c r="C36" s="19"/>
      <c r="D36" s="19"/>
      <c r="E36" s="19"/>
      <c r="F36" s="19"/>
      <c r="G36" s="19"/>
      <c r="H36" s="19"/>
      <c r="I36" s="19"/>
      <c r="J36" s="19"/>
      <c r="K36" s="8"/>
    </row>
    <row r="37" spans="2:12" ht="3.75" customHeight="1" thickBot="1">
      <c r="B37" s="7"/>
      <c r="C37" s="19"/>
      <c r="D37" s="19"/>
      <c r="E37" s="19"/>
      <c r="F37" s="19"/>
      <c r="G37" s="19"/>
      <c r="H37" s="19"/>
      <c r="I37" s="19"/>
      <c r="J37" s="19"/>
      <c r="K37" s="8"/>
    </row>
    <row r="38" spans="2:12" ht="15" customHeight="1">
      <c r="B38" s="7"/>
      <c r="C38" s="20"/>
      <c r="D38" s="21" t="s">
        <v>28</v>
      </c>
      <c r="E38" s="22"/>
      <c r="F38" s="22"/>
      <c r="G38" s="22"/>
      <c r="H38" s="22"/>
      <c r="I38" s="22"/>
      <c r="J38" s="23"/>
      <c r="K38" s="8"/>
    </row>
    <row r="39" spans="2:12" ht="8.25" customHeight="1" thickBot="1">
      <c r="B39" s="7"/>
      <c r="C39" s="7"/>
      <c r="D39" s="11"/>
      <c r="E39" s="19"/>
      <c r="F39" s="19"/>
      <c r="G39" s="19"/>
      <c r="H39" s="19"/>
      <c r="I39" s="19"/>
      <c r="J39" s="8"/>
      <c r="K39" s="8"/>
    </row>
    <row r="40" spans="2:12" ht="13.5" customHeight="1">
      <c r="B40" s="7"/>
      <c r="C40" s="7"/>
      <c r="D40" s="471" t="s">
        <v>20</v>
      </c>
      <c r="E40" s="472"/>
      <c r="F40" s="473"/>
      <c r="G40" s="474" t="s">
        <v>21</v>
      </c>
      <c r="H40" s="474" t="s">
        <v>22</v>
      </c>
      <c r="I40" s="476" t="s">
        <v>23</v>
      </c>
      <c r="J40" s="477"/>
      <c r="K40" s="8"/>
    </row>
    <row r="41" spans="2:12" ht="15" customHeight="1">
      <c r="B41" s="7"/>
      <c r="C41" s="7"/>
      <c r="D41" s="24" t="s">
        <v>24</v>
      </c>
      <c r="E41" s="480" t="s">
        <v>25</v>
      </c>
      <c r="F41" s="481"/>
      <c r="G41" s="475"/>
      <c r="H41" s="475"/>
      <c r="I41" s="478"/>
      <c r="J41" s="479"/>
      <c r="K41" s="8"/>
    </row>
    <row r="42" spans="2:12" ht="17.25" customHeight="1">
      <c r="B42" s="7"/>
      <c r="C42" s="7"/>
      <c r="D42" s="26"/>
      <c r="E42" s="498"/>
      <c r="F42" s="500"/>
      <c r="G42" s="42"/>
      <c r="H42" s="43"/>
      <c r="I42" s="532"/>
      <c r="J42" s="533"/>
      <c r="K42" s="8"/>
    </row>
    <row r="43" spans="2:12" ht="17.25" customHeight="1">
      <c r="B43" s="7"/>
      <c r="C43" s="7"/>
      <c r="D43" s="29"/>
      <c r="E43" s="32"/>
      <c r="F43" s="44"/>
      <c r="G43" s="45"/>
      <c r="H43" s="46"/>
      <c r="I43" s="47"/>
      <c r="J43" s="48"/>
      <c r="K43" s="8"/>
    </row>
    <row r="44" spans="2:12" ht="17.25" customHeight="1" thickBot="1">
      <c r="B44" s="7"/>
      <c r="C44" s="7"/>
      <c r="D44" s="33"/>
      <c r="E44" s="524"/>
      <c r="F44" s="470"/>
      <c r="G44" s="49"/>
      <c r="H44" s="50"/>
      <c r="I44" s="524"/>
      <c r="J44" s="531"/>
      <c r="K44" s="8"/>
    </row>
    <row r="45" spans="2:12">
      <c r="B45" s="7"/>
      <c r="C45" s="7"/>
      <c r="D45" s="19" t="s">
        <v>29</v>
      </c>
      <c r="E45" s="36"/>
      <c r="F45" s="36"/>
      <c r="G45" s="36"/>
      <c r="H45" s="36"/>
      <c r="I45" s="36"/>
      <c r="J45" s="37"/>
      <c r="K45" s="8"/>
      <c r="L45" s="19"/>
    </row>
    <row r="46" spans="2:12">
      <c r="B46" s="7"/>
      <c r="C46" s="7"/>
      <c r="D46" s="38" t="s">
        <v>169</v>
      </c>
      <c r="E46" s="36"/>
      <c r="F46" s="36"/>
      <c r="G46" s="36"/>
      <c r="H46" s="36"/>
      <c r="I46" s="36"/>
      <c r="J46" s="37"/>
      <c r="K46" s="8"/>
      <c r="L46" s="19"/>
    </row>
    <row r="47" spans="2:12">
      <c r="B47" s="7"/>
      <c r="C47" s="7"/>
      <c r="D47" s="19" t="s">
        <v>203</v>
      </c>
      <c r="E47" s="38"/>
      <c r="F47" s="51"/>
      <c r="G47" s="52"/>
      <c r="H47" s="52"/>
      <c r="I47" s="52"/>
      <c r="J47" s="53"/>
      <c r="K47" s="8"/>
      <c r="L47" s="54"/>
    </row>
    <row r="48" spans="2:12">
      <c r="B48" s="7"/>
      <c r="C48" s="7"/>
      <c r="D48" s="38" t="s">
        <v>172</v>
      </c>
      <c r="E48" s="38"/>
      <c r="F48" s="51"/>
      <c r="G48" s="52"/>
      <c r="H48" s="52"/>
      <c r="I48" s="52"/>
      <c r="J48" s="53"/>
      <c r="K48" s="8"/>
      <c r="L48" s="54"/>
    </row>
    <row r="49" spans="2:12">
      <c r="B49" s="7"/>
      <c r="C49" s="7"/>
      <c r="D49" s="38" t="s">
        <v>173</v>
      </c>
      <c r="E49" s="36"/>
      <c r="F49" s="36"/>
      <c r="G49" s="36"/>
      <c r="H49" s="36"/>
      <c r="I49" s="36"/>
      <c r="J49" s="37"/>
      <c r="K49" s="8"/>
    </row>
    <row r="50" spans="2:12">
      <c r="B50" s="7"/>
      <c r="C50" s="7"/>
      <c r="D50" s="38" t="s">
        <v>177</v>
      </c>
      <c r="E50" s="36"/>
      <c r="F50" s="36"/>
      <c r="G50" s="36"/>
      <c r="H50" s="36"/>
      <c r="I50" s="36"/>
      <c r="J50" s="37"/>
      <c r="K50" s="8"/>
    </row>
    <row r="51" spans="2:12" ht="13.5" thickBot="1">
      <c r="B51" s="7"/>
      <c r="C51" s="39"/>
      <c r="D51" s="40" t="s">
        <v>178</v>
      </c>
      <c r="E51" s="55"/>
      <c r="F51" s="55"/>
      <c r="G51" s="55"/>
      <c r="H51" s="55"/>
      <c r="I51" s="55"/>
      <c r="J51" s="56"/>
      <c r="K51" s="8"/>
    </row>
    <row r="52" spans="2:12" ht="15.75" customHeight="1" thickBot="1">
      <c r="B52" s="7"/>
      <c r="C52" s="19"/>
      <c r="D52" s="19"/>
      <c r="E52" s="19"/>
      <c r="F52" s="19"/>
      <c r="G52" s="19"/>
      <c r="H52" s="19"/>
      <c r="I52" s="19"/>
      <c r="J52" s="19"/>
      <c r="K52" s="8"/>
      <c r="L52" s="19"/>
    </row>
    <row r="53" spans="2:12" ht="15" customHeight="1">
      <c r="B53" s="7"/>
      <c r="C53" s="2"/>
      <c r="D53" s="57" t="s">
        <v>30</v>
      </c>
      <c r="E53" s="4"/>
      <c r="F53" s="4"/>
      <c r="G53" s="4"/>
      <c r="H53" s="4"/>
      <c r="I53" s="4"/>
      <c r="J53" s="5"/>
      <c r="K53" s="58"/>
      <c r="L53" s="19"/>
    </row>
    <row r="54" spans="2:12" ht="6.75" customHeight="1" thickBot="1">
      <c r="B54" s="7"/>
      <c r="C54" s="59"/>
      <c r="D54" s="60"/>
      <c r="E54" s="60"/>
      <c r="F54" s="60"/>
      <c r="G54" s="60"/>
      <c r="H54" s="60"/>
      <c r="I54" s="60"/>
      <c r="J54" s="58"/>
      <c r="K54" s="58"/>
      <c r="L54" s="19"/>
    </row>
    <row r="55" spans="2:12" s="12" customFormat="1" ht="16.5" customHeight="1">
      <c r="B55" s="10"/>
      <c r="C55" s="61"/>
      <c r="D55" s="491" t="s">
        <v>20</v>
      </c>
      <c r="E55" s="492"/>
      <c r="F55" s="474" t="s">
        <v>21</v>
      </c>
      <c r="G55" s="474" t="s">
        <v>22</v>
      </c>
      <c r="H55" s="474" t="s">
        <v>23</v>
      </c>
      <c r="I55" s="474"/>
      <c r="J55" s="493"/>
      <c r="K55" s="15"/>
    </row>
    <row r="56" spans="2:12" s="12" customFormat="1" ht="17.25" customHeight="1">
      <c r="B56" s="10"/>
      <c r="C56" s="61"/>
      <c r="D56" s="24" t="s">
        <v>24</v>
      </c>
      <c r="E56" s="62" t="s">
        <v>25</v>
      </c>
      <c r="F56" s="475"/>
      <c r="G56" s="475"/>
      <c r="H56" s="63" t="s">
        <v>31</v>
      </c>
      <c r="I56" s="63" t="s">
        <v>32</v>
      </c>
      <c r="J56" s="64" t="s">
        <v>33</v>
      </c>
      <c r="K56" s="15"/>
    </row>
    <row r="57" spans="2:12" ht="18" customHeight="1">
      <c r="B57" s="7"/>
      <c r="C57" s="59"/>
      <c r="D57" s="65"/>
      <c r="E57" s="66"/>
      <c r="F57" s="67"/>
      <c r="G57" s="68"/>
      <c r="H57" s="69"/>
      <c r="I57" s="70"/>
      <c r="J57" s="71"/>
      <c r="K57" s="8"/>
    </row>
    <row r="58" spans="2:12" ht="18" customHeight="1">
      <c r="B58" s="7"/>
      <c r="C58" s="59"/>
      <c r="D58" s="72"/>
      <c r="E58" s="73"/>
      <c r="F58" s="74"/>
      <c r="G58" s="75"/>
      <c r="H58" s="76"/>
      <c r="I58" s="77"/>
      <c r="J58" s="78"/>
      <c r="K58" s="8"/>
    </row>
    <row r="59" spans="2:12" ht="18" customHeight="1" thickBot="1">
      <c r="B59" s="7"/>
      <c r="C59" s="59"/>
      <c r="D59" s="79"/>
      <c r="E59" s="80"/>
      <c r="F59" s="81"/>
      <c r="G59" s="82"/>
      <c r="H59" s="83"/>
      <c r="I59" s="84"/>
      <c r="J59" s="85"/>
      <c r="K59" s="8"/>
    </row>
    <row r="60" spans="2:12" ht="18" customHeight="1">
      <c r="B60" s="7"/>
      <c r="C60" s="59"/>
      <c r="D60" s="273" t="s">
        <v>26</v>
      </c>
      <c r="E60" s="274"/>
      <c r="F60" s="275"/>
      <c r="G60" s="276"/>
      <c r="H60" s="276"/>
      <c r="I60" s="277"/>
      <c r="J60" s="5"/>
      <c r="K60" s="8"/>
    </row>
    <row r="61" spans="2:12" ht="15.75" customHeight="1">
      <c r="B61" s="7"/>
      <c r="C61" s="59"/>
      <c r="D61" s="507" t="s">
        <v>174</v>
      </c>
      <c r="E61" s="508"/>
      <c r="F61" s="508"/>
      <c r="G61" s="508"/>
      <c r="H61" s="508"/>
      <c r="I61" s="508"/>
      <c r="J61" s="509"/>
      <c r="K61" s="58"/>
      <c r="L61" s="19"/>
    </row>
    <row r="62" spans="2:12" ht="15.75" customHeight="1">
      <c r="B62" s="7"/>
      <c r="C62" s="59"/>
      <c r="D62" s="314" t="s">
        <v>175</v>
      </c>
      <c r="E62" s="315"/>
      <c r="F62" s="315"/>
      <c r="G62" s="315"/>
      <c r="H62" s="315"/>
      <c r="I62" s="315"/>
      <c r="J62" s="316"/>
      <c r="K62" s="58"/>
      <c r="L62" s="19"/>
    </row>
    <row r="63" spans="2:12" ht="13.5" thickBot="1">
      <c r="B63" s="7"/>
      <c r="C63" s="86"/>
      <c r="D63" s="164" t="s">
        <v>176</v>
      </c>
      <c r="E63" s="87"/>
      <c r="F63" s="88"/>
      <c r="G63" s="89"/>
      <c r="H63" s="89"/>
      <c r="I63" s="89"/>
      <c r="J63" s="90"/>
      <c r="K63" s="58"/>
      <c r="L63" s="19"/>
    </row>
    <row r="64" spans="2:12" ht="13.5" customHeight="1" thickBot="1">
      <c r="B64" s="7"/>
      <c r="C64" s="60"/>
      <c r="D64" s="91"/>
      <c r="E64" s="92"/>
      <c r="F64" s="93"/>
      <c r="G64" s="94"/>
      <c r="H64" s="94"/>
      <c r="I64" s="94"/>
      <c r="J64" s="94"/>
      <c r="K64" s="58"/>
      <c r="L64" s="19"/>
    </row>
    <row r="65" spans="2:12" ht="15" customHeight="1">
      <c r="B65" s="7"/>
      <c r="C65" s="2"/>
      <c r="D65" s="57" t="s">
        <v>34</v>
      </c>
      <c r="E65" s="4"/>
      <c r="F65" s="4"/>
      <c r="G65" s="4"/>
      <c r="H65" s="4"/>
      <c r="I65" s="4"/>
      <c r="J65" s="5"/>
      <c r="K65" s="58"/>
      <c r="L65" s="19"/>
    </row>
    <row r="66" spans="2:12" ht="5.25" customHeight="1" thickBot="1">
      <c r="B66" s="7"/>
      <c r="C66" s="59"/>
      <c r="D66" s="60"/>
      <c r="E66" s="60"/>
      <c r="F66" s="60"/>
      <c r="G66" s="60"/>
      <c r="H66" s="60"/>
      <c r="I66" s="60"/>
      <c r="J66" s="58"/>
      <c r="K66" s="58"/>
      <c r="L66" s="19"/>
    </row>
    <row r="67" spans="2:12" s="12" customFormat="1" ht="15" customHeight="1">
      <c r="B67" s="10"/>
      <c r="C67" s="61"/>
      <c r="D67" s="491" t="s">
        <v>20</v>
      </c>
      <c r="E67" s="492"/>
      <c r="F67" s="474" t="s">
        <v>21</v>
      </c>
      <c r="G67" s="474" t="s">
        <v>22</v>
      </c>
      <c r="H67" s="474" t="s">
        <v>23</v>
      </c>
      <c r="I67" s="474"/>
      <c r="J67" s="493"/>
      <c r="K67" s="15"/>
    </row>
    <row r="68" spans="2:12" s="12" customFormat="1" ht="23.25" customHeight="1">
      <c r="B68" s="10"/>
      <c r="C68" s="61"/>
      <c r="D68" s="24" t="s">
        <v>24</v>
      </c>
      <c r="E68" s="62" t="s">
        <v>25</v>
      </c>
      <c r="F68" s="475"/>
      <c r="G68" s="475"/>
      <c r="H68" s="63" t="s">
        <v>31</v>
      </c>
      <c r="I68" s="63" t="s">
        <v>32</v>
      </c>
      <c r="J68" s="64" t="s">
        <v>33</v>
      </c>
      <c r="K68" s="15"/>
    </row>
    <row r="69" spans="2:12" ht="18" customHeight="1">
      <c r="B69" s="7"/>
      <c r="C69" s="59"/>
      <c r="D69" s="65"/>
      <c r="E69" s="66"/>
      <c r="F69" s="67"/>
      <c r="G69" s="76"/>
      <c r="H69" s="95"/>
      <c r="I69" s="95"/>
      <c r="J69" s="71"/>
      <c r="K69" s="8"/>
    </row>
    <row r="70" spans="2:12" ht="18" customHeight="1">
      <c r="B70" s="7"/>
      <c r="C70" s="59"/>
      <c r="D70" s="72"/>
      <c r="E70" s="73"/>
      <c r="F70" s="74"/>
      <c r="G70" s="96"/>
      <c r="H70" s="97"/>
      <c r="I70" s="97"/>
      <c r="J70" s="78"/>
      <c r="K70" s="8"/>
    </row>
    <row r="71" spans="2:12" ht="18" customHeight="1" thickBot="1">
      <c r="B71" s="7"/>
      <c r="C71" s="59"/>
      <c r="D71" s="79"/>
      <c r="E71" s="80"/>
      <c r="F71" s="81"/>
      <c r="G71" s="98"/>
      <c r="H71" s="99"/>
      <c r="I71" s="99"/>
      <c r="J71" s="85"/>
      <c r="K71" s="8"/>
    </row>
    <row r="72" spans="2:12">
      <c r="B72" s="7"/>
      <c r="C72" s="59"/>
      <c r="D72" s="19" t="s">
        <v>26</v>
      </c>
      <c r="E72" s="92"/>
      <c r="F72" s="93"/>
      <c r="G72" s="94"/>
      <c r="H72" s="94"/>
      <c r="I72" s="94"/>
      <c r="J72" s="100"/>
      <c r="K72" s="58"/>
      <c r="L72" s="19"/>
    </row>
    <row r="73" spans="2:12" ht="12.75" customHeight="1">
      <c r="B73" s="7"/>
      <c r="C73" s="59"/>
      <c r="D73" s="510" t="s">
        <v>179</v>
      </c>
      <c r="E73" s="510"/>
      <c r="F73" s="510"/>
      <c r="G73" s="510"/>
      <c r="H73" s="510"/>
      <c r="I73" s="510"/>
      <c r="J73" s="271"/>
      <c r="K73" s="58"/>
      <c r="L73" s="19"/>
    </row>
    <row r="74" spans="2:12" ht="13.5" thickBot="1">
      <c r="B74" s="7"/>
      <c r="C74" s="59"/>
      <c r="D74" s="87" t="s">
        <v>180</v>
      </c>
      <c r="E74" s="272"/>
      <c r="F74" s="272"/>
      <c r="G74" s="272"/>
      <c r="H74" s="272"/>
      <c r="I74" s="272"/>
      <c r="J74" s="101"/>
      <c r="K74" s="58"/>
      <c r="L74" s="19"/>
    </row>
    <row r="75" spans="2:12" ht="15" customHeight="1" thickBot="1">
      <c r="B75" s="7"/>
      <c r="C75" s="102"/>
      <c r="D75" s="102"/>
      <c r="E75" s="102"/>
      <c r="F75" s="102"/>
      <c r="G75" s="102"/>
      <c r="H75" s="102"/>
      <c r="I75" s="102"/>
      <c r="J75" s="102"/>
      <c r="K75" s="58"/>
      <c r="L75" s="19"/>
    </row>
    <row r="76" spans="2:12" s="111" customFormat="1" ht="38.25">
      <c r="B76" s="103"/>
      <c r="C76" s="104"/>
      <c r="D76" s="105" t="s">
        <v>192</v>
      </c>
      <c r="E76" s="106"/>
      <c r="F76" s="106"/>
      <c r="G76" s="107"/>
      <c r="H76" s="311" t="s">
        <v>35</v>
      </c>
      <c r="I76" s="311" t="s">
        <v>36</v>
      </c>
      <c r="J76" s="109" t="s">
        <v>37</v>
      </c>
      <c r="K76" s="110"/>
    </row>
    <row r="77" spans="2:12" s="111" customFormat="1" ht="17.25" customHeight="1">
      <c r="B77" s="103"/>
      <c r="C77" s="103"/>
      <c r="D77" s="112" t="s">
        <v>38</v>
      </c>
      <c r="E77" s="113"/>
      <c r="F77" s="113"/>
      <c r="G77" s="113"/>
      <c r="H77" s="114"/>
      <c r="I77" s="114"/>
      <c r="J77" s="114"/>
      <c r="K77" s="110"/>
    </row>
    <row r="78" spans="2:12" s="111" customFormat="1" ht="17.25" customHeight="1">
      <c r="B78" s="103"/>
      <c r="C78" s="103"/>
      <c r="D78" s="112" t="s">
        <v>39</v>
      </c>
      <c r="E78" s="113"/>
      <c r="F78" s="113"/>
      <c r="G78" s="113"/>
      <c r="H78" s="114"/>
      <c r="I78" s="114"/>
      <c r="J78" s="114"/>
      <c r="K78" s="110"/>
    </row>
    <row r="79" spans="2:12" s="111" customFormat="1" ht="17.25" customHeight="1">
      <c r="B79" s="103"/>
      <c r="C79" s="103"/>
      <c r="D79" s="116" t="s">
        <v>40</v>
      </c>
      <c r="E79" s="117"/>
      <c r="F79" s="117"/>
      <c r="G79" s="117"/>
      <c r="H79" s="114"/>
      <c r="I79" s="114">
        <v>3500000</v>
      </c>
      <c r="J79" s="114">
        <v>3500000</v>
      </c>
      <c r="K79" s="110"/>
    </row>
    <row r="80" spans="2:12" s="111" customFormat="1" ht="17.25" customHeight="1">
      <c r="B80" s="103"/>
      <c r="C80" s="103"/>
      <c r="D80" s="112" t="s">
        <v>41</v>
      </c>
      <c r="E80" s="113"/>
      <c r="F80" s="113"/>
      <c r="G80" s="113"/>
      <c r="H80" s="114"/>
      <c r="I80" s="114">
        <v>364741.9</v>
      </c>
      <c r="J80" s="114">
        <v>364741.9</v>
      </c>
      <c r="K80" s="110"/>
    </row>
    <row r="81" spans="2:12" s="111" customFormat="1" ht="17.25" customHeight="1">
      <c r="B81" s="103"/>
      <c r="C81" s="103"/>
      <c r="D81" s="112" t="s">
        <v>42</v>
      </c>
      <c r="E81" s="113"/>
      <c r="F81" s="113"/>
      <c r="G81" s="113"/>
      <c r="H81" s="114"/>
      <c r="I81" s="114"/>
      <c r="J81" s="114"/>
      <c r="K81" s="110"/>
    </row>
    <row r="82" spans="2:12" s="111" customFormat="1" ht="17.25" customHeight="1">
      <c r="B82" s="103"/>
      <c r="C82" s="103"/>
      <c r="D82" s="116" t="s">
        <v>43</v>
      </c>
      <c r="E82" s="117"/>
      <c r="F82" s="117"/>
      <c r="G82" s="117"/>
      <c r="H82" s="114"/>
      <c r="I82" s="114"/>
      <c r="J82" s="114"/>
      <c r="K82" s="110"/>
    </row>
    <row r="83" spans="2:12" s="111" customFormat="1" ht="17.25" customHeight="1">
      <c r="B83" s="103"/>
      <c r="C83" s="103"/>
      <c r="D83" s="116" t="s">
        <v>194</v>
      </c>
      <c r="E83" s="117"/>
      <c r="F83" s="117"/>
      <c r="G83" s="117"/>
      <c r="H83" s="114"/>
      <c r="I83" s="114"/>
      <c r="J83" s="114"/>
      <c r="K83" s="110"/>
    </row>
    <row r="84" spans="2:12" s="111" customFormat="1" ht="17.25" customHeight="1">
      <c r="B84" s="103"/>
      <c r="C84" s="103"/>
      <c r="D84" s="116" t="s">
        <v>44</v>
      </c>
      <c r="E84" s="117"/>
      <c r="F84" s="117"/>
      <c r="G84" s="117"/>
      <c r="H84" s="114"/>
      <c r="I84" s="114"/>
      <c r="J84" s="114"/>
      <c r="K84" s="110"/>
    </row>
    <row r="85" spans="2:12" s="111" customFormat="1" ht="17.25" customHeight="1">
      <c r="B85" s="103"/>
      <c r="C85" s="103"/>
      <c r="D85" s="116" t="s">
        <v>45</v>
      </c>
      <c r="E85" s="117"/>
      <c r="F85" s="117"/>
      <c r="G85" s="117"/>
      <c r="H85" s="114"/>
      <c r="I85" s="114"/>
      <c r="J85" s="114"/>
      <c r="K85" s="110"/>
    </row>
    <row r="86" spans="2:12" s="111" customFormat="1" ht="17.25" customHeight="1">
      <c r="B86" s="103"/>
      <c r="C86" s="103"/>
      <c r="D86" s="116" t="s">
        <v>46</v>
      </c>
      <c r="E86" s="117"/>
      <c r="F86" s="117"/>
      <c r="G86" s="117"/>
      <c r="H86" s="114"/>
      <c r="I86" s="114"/>
      <c r="J86" s="114"/>
      <c r="K86" s="110"/>
    </row>
    <row r="87" spans="2:12" s="111" customFormat="1" ht="17.25" customHeight="1">
      <c r="B87" s="103"/>
      <c r="C87" s="103"/>
      <c r="D87" s="116" t="s">
        <v>47</v>
      </c>
      <c r="E87" s="117"/>
      <c r="F87" s="117"/>
      <c r="G87" s="117"/>
      <c r="H87" s="118"/>
      <c r="I87" s="114"/>
      <c r="J87" s="114"/>
      <c r="K87" s="110"/>
    </row>
    <row r="88" spans="2:12" s="111" customFormat="1" ht="17.25" customHeight="1">
      <c r="B88" s="103"/>
      <c r="C88" s="103"/>
      <c r="D88" s="119" t="s">
        <v>2</v>
      </c>
      <c r="E88" s="18"/>
      <c r="F88" s="18"/>
      <c r="G88" s="18"/>
      <c r="H88" s="120"/>
      <c r="I88" s="120">
        <f>SUM(I77:I87)</f>
        <v>3864741.9</v>
      </c>
      <c r="J88" s="120">
        <f>SUM(J77:J87)</f>
        <v>3864741.9</v>
      </c>
      <c r="K88" s="110"/>
    </row>
    <row r="89" spans="2:12" s="111" customFormat="1" ht="17.25" customHeight="1">
      <c r="B89" s="103"/>
      <c r="C89" s="103"/>
      <c r="D89" s="315" t="s">
        <v>48</v>
      </c>
      <c r="E89" s="308"/>
      <c r="F89" s="308"/>
      <c r="G89" s="14"/>
      <c r="H89" s="307"/>
      <c r="I89" s="307"/>
      <c r="J89" s="307"/>
      <c r="K89" s="110"/>
    </row>
    <row r="90" spans="2:12" s="111" customFormat="1" ht="15" customHeight="1" thickBot="1">
      <c r="B90" s="103"/>
      <c r="C90" s="121"/>
      <c r="D90" s="309" t="s">
        <v>196</v>
      </c>
      <c r="E90" s="309"/>
      <c r="F90" s="309"/>
      <c r="G90" s="123"/>
      <c r="H90" s="124"/>
      <c r="I90" s="124"/>
      <c r="J90" s="125"/>
      <c r="K90" s="110"/>
    </row>
    <row r="91" spans="2:12" ht="15.75" customHeight="1" thickBot="1">
      <c r="B91" s="7"/>
      <c r="C91" s="19"/>
      <c r="D91" s="19"/>
      <c r="E91" s="19"/>
      <c r="F91" s="19"/>
      <c r="G91" s="19"/>
      <c r="H91" s="19"/>
      <c r="I91" s="19"/>
      <c r="J91" s="19"/>
      <c r="K91" s="8"/>
      <c r="L91" s="19"/>
    </row>
    <row r="92" spans="2:12" s="131" customFormat="1">
      <c r="B92" s="61"/>
      <c r="C92" s="126"/>
      <c r="D92" s="57" t="s">
        <v>49</v>
      </c>
      <c r="E92" s="127"/>
      <c r="F92" s="127"/>
      <c r="G92" s="57"/>
      <c r="H92" s="57"/>
      <c r="I92" s="57"/>
      <c r="J92" s="128"/>
      <c r="K92" s="129"/>
      <c r="L92" s="130"/>
    </row>
    <row r="93" spans="2:12" s="137" customFormat="1" ht="17.25" customHeight="1">
      <c r="B93" s="132"/>
      <c r="C93" s="132"/>
      <c r="D93" s="133"/>
      <c r="E93" s="315"/>
      <c r="F93" s="315"/>
      <c r="G93" s="315"/>
      <c r="H93" s="315"/>
      <c r="I93" s="315"/>
      <c r="J93" s="313" t="s">
        <v>23</v>
      </c>
      <c r="K93" s="136"/>
      <c r="L93" s="133"/>
    </row>
    <row r="94" spans="2:12" s="137" customFormat="1" ht="17.25" customHeight="1">
      <c r="B94" s="132"/>
      <c r="C94" s="132"/>
      <c r="D94" s="138" t="s">
        <v>50</v>
      </c>
      <c r="E94" s="139"/>
      <c r="F94" s="139"/>
      <c r="G94" s="139"/>
      <c r="H94" s="139"/>
      <c r="I94" s="140"/>
      <c r="J94" s="115">
        <v>772948.38</v>
      </c>
      <c r="K94" s="136"/>
      <c r="L94" s="133"/>
    </row>
    <row r="95" spans="2:12" s="137" customFormat="1" ht="17.25" customHeight="1">
      <c r="B95" s="132"/>
      <c r="C95" s="132"/>
      <c r="D95" s="141" t="s">
        <v>51</v>
      </c>
      <c r="E95" s="139"/>
      <c r="F95" s="139"/>
      <c r="G95" s="139"/>
      <c r="H95" s="139"/>
      <c r="I95" s="139"/>
      <c r="J95" s="115"/>
      <c r="K95" s="136"/>
      <c r="L95" s="133"/>
    </row>
    <row r="96" spans="2:12" s="137" customFormat="1" ht="14.25" customHeight="1">
      <c r="B96" s="132"/>
      <c r="C96" s="132"/>
      <c r="D96" s="142" t="s">
        <v>2</v>
      </c>
      <c r="E96" s="139"/>
      <c r="F96" s="139"/>
      <c r="G96" s="139"/>
      <c r="H96" s="139"/>
      <c r="I96" s="139"/>
      <c r="J96" s="115">
        <f>SUM(J94:J95)</f>
        <v>772948.38</v>
      </c>
      <c r="K96" s="136"/>
      <c r="L96" s="133"/>
    </row>
    <row r="97" spans="2:12" s="137" customFormat="1" ht="14.25" customHeight="1" thickBot="1">
      <c r="B97" s="132"/>
      <c r="C97" s="143"/>
      <c r="D97" s="122" t="s">
        <v>191</v>
      </c>
      <c r="E97" s="122"/>
      <c r="F97" s="144"/>
      <c r="G97" s="144"/>
      <c r="H97" s="124"/>
      <c r="I97" s="124"/>
      <c r="J97" s="145"/>
      <c r="K97" s="136"/>
    </row>
    <row r="98" spans="2:12" s="6" customFormat="1" ht="15" customHeight="1" thickBot="1">
      <c r="B98" s="59"/>
      <c r="C98" s="60"/>
      <c r="D98" s="60"/>
      <c r="E98" s="60"/>
      <c r="F98" s="60"/>
      <c r="G98" s="60"/>
      <c r="H98" s="60"/>
      <c r="I98" s="60"/>
      <c r="J98" s="60"/>
      <c r="K98" s="58"/>
      <c r="L98" s="60"/>
    </row>
    <row r="99" spans="2:12" s="6" customFormat="1" ht="15" customHeight="1">
      <c r="B99" s="59"/>
      <c r="C99" s="2"/>
      <c r="D99" s="21" t="s">
        <v>52</v>
      </c>
      <c r="E99" s="4"/>
      <c r="F99" s="4"/>
      <c r="G99" s="4"/>
      <c r="H99" s="501" t="s">
        <v>23</v>
      </c>
      <c r="I99" s="502"/>
      <c r="J99" s="503"/>
      <c r="K99" s="58"/>
      <c r="L99" s="60"/>
    </row>
    <row r="100" spans="2:12" s="6" customFormat="1" ht="17.25" customHeight="1">
      <c r="B100" s="59"/>
      <c r="C100" s="59"/>
      <c r="D100" s="317" t="s">
        <v>53</v>
      </c>
      <c r="E100" s="147"/>
      <c r="F100" s="317"/>
      <c r="G100" s="148" t="s">
        <v>54</v>
      </c>
      <c r="H100" s="63" t="s">
        <v>31</v>
      </c>
      <c r="I100" s="63" t="s">
        <v>32</v>
      </c>
      <c r="J100" s="64" t="s">
        <v>33</v>
      </c>
      <c r="K100" s="58"/>
      <c r="L100" s="60"/>
    </row>
    <row r="101" spans="2:12" s="154" customFormat="1" ht="17.25" customHeight="1">
      <c r="B101" s="149"/>
      <c r="C101" s="149"/>
      <c r="D101" s="150" t="s">
        <v>55</v>
      </c>
      <c r="E101" s="317"/>
      <c r="F101" s="150"/>
      <c r="G101" s="321">
        <v>2</v>
      </c>
      <c r="H101" s="120">
        <v>21127255.719999999</v>
      </c>
      <c r="I101" s="151"/>
      <c r="J101" s="152"/>
      <c r="K101" s="153"/>
      <c r="L101" s="14"/>
    </row>
    <row r="102" spans="2:12" s="137" customFormat="1" ht="17.25" customHeight="1">
      <c r="B102" s="132"/>
      <c r="C102" s="132"/>
      <c r="D102" s="150" t="s">
        <v>56</v>
      </c>
      <c r="E102" s="150"/>
      <c r="F102" s="150"/>
      <c r="G102" s="322"/>
      <c r="H102" s="356"/>
      <c r="I102" s="156"/>
      <c r="J102" s="157"/>
      <c r="K102" s="136"/>
      <c r="L102" s="133"/>
    </row>
    <row r="103" spans="2:12" s="137" customFormat="1" ht="17.25" customHeight="1">
      <c r="B103" s="132"/>
      <c r="C103" s="132"/>
      <c r="D103" s="150" t="s">
        <v>57</v>
      </c>
      <c r="E103" s="150"/>
      <c r="F103" s="150"/>
      <c r="G103" s="322"/>
      <c r="H103" s="356"/>
      <c r="I103" s="155"/>
      <c r="J103" s="115"/>
      <c r="K103" s="136"/>
      <c r="L103" s="133"/>
    </row>
    <row r="104" spans="2:12" s="137" customFormat="1" ht="17.25" customHeight="1">
      <c r="B104" s="132"/>
      <c r="C104" s="132"/>
      <c r="D104" s="150" t="s">
        <v>58</v>
      </c>
      <c r="E104" s="150"/>
      <c r="F104" s="150"/>
      <c r="G104" s="322"/>
      <c r="H104" s="356"/>
      <c r="I104" s="155"/>
      <c r="J104" s="115"/>
      <c r="K104" s="136"/>
      <c r="L104" s="133"/>
    </row>
    <row r="105" spans="2:12" s="137" customFormat="1" ht="17.25" customHeight="1">
      <c r="B105" s="132"/>
      <c r="C105" s="132"/>
      <c r="D105" s="158" t="s">
        <v>59</v>
      </c>
      <c r="E105" s="150"/>
      <c r="F105" s="150"/>
      <c r="G105" s="323"/>
      <c r="H105" s="356">
        <v>772948.38</v>
      </c>
      <c r="I105" s="156"/>
      <c r="J105" s="157"/>
      <c r="K105" s="136"/>
      <c r="L105" s="133"/>
    </row>
    <row r="106" spans="2:12" s="137" customFormat="1" ht="17.25" customHeight="1">
      <c r="B106" s="132"/>
      <c r="C106" s="132"/>
      <c r="D106" s="158" t="s">
        <v>60</v>
      </c>
      <c r="E106" s="150"/>
      <c r="F106" s="150"/>
      <c r="G106" s="323"/>
      <c r="H106" s="357"/>
      <c r="I106" s="155"/>
      <c r="J106" s="115">
        <v>3864741.9</v>
      </c>
      <c r="K106" s="136"/>
      <c r="L106" s="133"/>
    </row>
    <row r="107" spans="2:12" s="137" customFormat="1" ht="17.25" customHeight="1">
      <c r="B107" s="132"/>
      <c r="C107" s="132"/>
      <c r="D107" s="158" t="s">
        <v>61</v>
      </c>
      <c r="E107" s="150"/>
      <c r="F107" s="150"/>
      <c r="G107" s="322"/>
      <c r="H107" s="357"/>
      <c r="I107" s="156"/>
      <c r="J107" s="115"/>
      <c r="K107" s="136"/>
      <c r="L107" s="133"/>
    </row>
    <row r="108" spans="2:12" s="137" customFormat="1" ht="17.25" customHeight="1">
      <c r="B108" s="132"/>
      <c r="C108" s="132"/>
      <c r="D108" s="159" t="s">
        <v>62</v>
      </c>
      <c r="E108" s="150"/>
      <c r="F108" s="159"/>
      <c r="G108" s="324">
        <f>G107+G104+G103+G102+G101</f>
        <v>2</v>
      </c>
      <c r="H108" s="114">
        <f>SUM(H101:H105)</f>
        <v>21900204.099999998</v>
      </c>
      <c r="I108" s="114">
        <f>I103+I104+I106</f>
        <v>0</v>
      </c>
      <c r="J108" s="115">
        <f>J103+J104+J106+J107</f>
        <v>3864741.9</v>
      </c>
      <c r="K108" s="136"/>
      <c r="L108" s="133"/>
    </row>
    <row r="109" spans="2:12" s="137" customFormat="1" ht="17.25" customHeight="1" thickBot="1">
      <c r="B109" s="132"/>
      <c r="C109" s="143"/>
      <c r="D109" s="160" t="s">
        <v>63</v>
      </c>
      <c r="E109" s="161"/>
      <c r="F109" s="160"/>
      <c r="G109" s="162"/>
      <c r="H109" s="504">
        <v>25764946</v>
      </c>
      <c r="I109" s="505"/>
      <c r="J109" s="506"/>
      <c r="K109" s="136"/>
      <c r="L109" s="133"/>
    </row>
    <row r="110" spans="2:12" ht="13.5" thickBot="1">
      <c r="B110" s="39"/>
      <c r="C110" s="40"/>
      <c r="D110" s="40"/>
      <c r="E110" s="40"/>
      <c r="F110" s="40"/>
      <c r="G110" s="40"/>
      <c r="H110" s="40"/>
      <c r="I110" s="40"/>
      <c r="J110" s="40"/>
      <c r="K110" s="41"/>
      <c r="L110" s="19"/>
    </row>
  </sheetData>
  <mergeCells count="28">
    <mergeCell ref="H99:J99"/>
    <mergeCell ref="H109:J109"/>
    <mergeCell ref="D61:J61"/>
    <mergeCell ref="D67:E67"/>
    <mergeCell ref="F67:F68"/>
    <mergeCell ref="G67:G68"/>
    <mergeCell ref="H67:J67"/>
    <mergeCell ref="D73:I73"/>
    <mergeCell ref="E44:F44"/>
    <mergeCell ref="I44:J44"/>
    <mergeCell ref="D55:E55"/>
    <mergeCell ref="F55:F56"/>
    <mergeCell ref="G55:G56"/>
    <mergeCell ref="H55:J55"/>
    <mergeCell ref="E42:F42"/>
    <mergeCell ref="I42:J42"/>
    <mergeCell ref="C3:J5"/>
    <mergeCell ref="D15:E15"/>
    <mergeCell ref="F15:F16"/>
    <mergeCell ref="G15:G16"/>
    <mergeCell ref="H15:H16"/>
    <mergeCell ref="I15:I16"/>
    <mergeCell ref="J15:J16"/>
    <mergeCell ref="D40:F40"/>
    <mergeCell ref="G40:G41"/>
    <mergeCell ref="H40:H41"/>
    <mergeCell ref="I40:J41"/>
    <mergeCell ref="E41:F41"/>
  </mergeCells>
  <printOptions horizontalCentered="1"/>
  <pageMargins left="0.23622047244094491" right="0.23622047244094491" top="0.67" bottom="0.31496062992125984" header="0.42" footer="0.31496062992125984"/>
  <pageSetup paperSize="9" scale="4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9"/>
  <sheetViews>
    <sheetView showGridLines="0" zoomScale="70" zoomScaleNormal="70" workbookViewId="0">
      <selection activeCell="H43" sqref="H43:H52"/>
    </sheetView>
  </sheetViews>
  <sheetFormatPr defaultColWidth="9.140625" defaultRowHeight="12.75"/>
  <cols>
    <col min="1" max="1" width="4.28515625" style="1" customWidth="1"/>
    <col min="2" max="2" width="4.5703125" style="1" customWidth="1"/>
    <col min="3" max="3" width="6.140625" style="1" customWidth="1"/>
    <col min="4" max="4" width="36.7109375" style="1" customWidth="1"/>
    <col min="5" max="5" width="25.28515625" style="1" customWidth="1"/>
    <col min="6" max="6" width="14.7109375" style="1" customWidth="1"/>
    <col min="7" max="7" width="22.28515625" style="1" customWidth="1"/>
    <col min="8" max="8" width="36.28515625" style="1" customWidth="1"/>
    <col min="9"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12</v>
      </c>
      <c r="D2" s="4"/>
      <c r="E2" s="4"/>
      <c r="F2" s="4"/>
      <c r="G2" s="4"/>
      <c r="H2" s="4"/>
      <c r="I2" s="4"/>
      <c r="J2" s="4"/>
      <c r="K2" s="5"/>
    </row>
    <row r="3" spans="2:11" ht="9.75" customHeight="1">
      <c r="B3" s="7"/>
      <c r="C3" s="482" t="s">
        <v>199</v>
      </c>
      <c r="D3" s="482"/>
      <c r="E3" s="482"/>
      <c r="F3" s="482"/>
      <c r="G3" s="482"/>
      <c r="H3" s="482"/>
      <c r="I3" s="482"/>
      <c r="J3" s="482"/>
      <c r="K3" s="8"/>
    </row>
    <row r="4" spans="2:11">
      <c r="B4" s="7"/>
      <c r="C4" s="482"/>
      <c r="D4" s="482"/>
      <c r="E4" s="482"/>
      <c r="F4" s="482"/>
      <c r="G4" s="482"/>
      <c r="H4" s="482"/>
      <c r="I4" s="482"/>
      <c r="J4" s="482"/>
      <c r="K4" s="8"/>
    </row>
    <row r="5" spans="2:11" ht="18" customHeight="1">
      <c r="B5" s="7"/>
      <c r="C5" s="482"/>
      <c r="D5" s="482"/>
      <c r="E5" s="482"/>
      <c r="F5" s="482"/>
      <c r="G5" s="482"/>
      <c r="H5" s="482"/>
      <c r="I5" s="482"/>
      <c r="J5" s="482"/>
      <c r="K5" s="8"/>
    </row>
    <row r="6" spans="2:11" ht="17.25" customHeight="1">
      <c r="B6" s="7"/>
      <c r="C6" s="310"/>
      <c r="D6" s="310"/>
      <c r="E6" s="310"/>
      <c r="F6" s="310"/>
      <c r="G6" s="310"/>
      <c r="H6" s="310"/>
      <c r="I6" s="310"/>
      <c r="J6" s="310"/>
      <c r="K6" s="8"/>
    </row>
    <row r="7" spans="2:11" s="12" customFormat="1">
      <c r="B7" s="10"/>
      <c r="C7" s="11" t="s">
        <v>0</v>
      </c>
      <c r="E7" s="13" t="s">
        <v>4</v>
      </c>
      <c r="F7" s="11"/>
      <c r="G7" s="14" t="s">
        <v>13</v>
      </c>
      <c r="H7" s="11"/>
      <c r="I7" s="11"/>
      <c r="J7" s="14"/>
      <c r="K7" s="15"/>
    </row>
    <row r="8" spans="2:11" s="12" customFormat="1">
      <c r="B8" s="10"/>
      <c r="C8" s="11" t="s">
        <v>1</v>
      </c>
      <c r="E8" s="16" t="s">
        <v>8</v>
      </c>
      <c r="F8" s="11"/>
      <c r="G8" s="14" t="s">
        <v>14</v>
      </c>
      <c r="H8" s="385" t="s">
        <v>403</v>
      </c>
      <c r="I8" s="14"/>
      <c r="J8" s="11"/>
      <c r="K8" s="15"/>
    </row>
    <row r="9" spans="2:11" s="12" customFormat="1">
      <c r="B9" s="10"/>
      <c r="C9" s="11" t="s">
        <v>193</v>
      </c>
      <c r="D9" s="11"/>
      <c r="E9" s="384">
        <v>62660541</v>
      </c>
      <c r="F9" s="11" t="s">
        <v>15</v>
      </c>
      <c r="G9" s="14" t="s">
        <v>16</v>
      </c>
      <c r="H9" s="358" t="s">
        <v>404</v>
      </c>
      <c r="I9" s="14"/>
      <c r="J9" s="11"/>
      <c r="K9" s="15"/>
    </row>
    <row r="10" spans="2:11" s="12" customFormat="1">
      <c r="B10" s="10"/>
      <c r="C10" s="11"/>
      <c r="D10" s="11"/>
      <c r="E10" s="11"/>
      <c r="F10" s="11"/>
      <c r="G10" s="14" t="s">
        <v>17</v>
      </c>
      <c r="H10" s="18">
        <v>1232</v>
      </c>
      <c r="I10" s="14"/>
      <c r="J10" s="11"/>
      <c r="K10" s="15"/>
    </row>
    <row r="11" spans="2:11" s="12" customFormat="1">
      <c r="B11" s="10"/>
      <c r="C11" s="11"/>
      <c r="D11" s="11"/>
      <c r="E11" s="11"/>
      <c r="F11" s="11"/>
      <c r="G11" s="14" t="s">
        <v>18</v>
      </c>
      <c r="H11" s="358">
        <v>5890031455</v>
      </c>
      <c r="I11" s="14"/>
      <c r="J11" s="11"/>
      <c r="K11" s="15"/>
    </row>
    <row r="12" spans="2:11" ht="7.5" customHeight="1" thickBot="1">
      <c r="B12" s="7"/>
      <c r="C12" s="19"/>
      <c r="D12" s="19"/>
      <c r="E12" s="19"/>
      <c r="F12" s="19"/>
      <c r="G12" s="19"/>
      <c r="H12" s="19"/>
      <c r="I12" s="19"/>
      <c r="J12" s="19"/>
      <c r="K12" s="8"/>
    </row>
    <row r="13" spans="2:11" s="19" customFormat="1">
      <c r="B13" s="7"/>
      <c r="C13" s="20"/>
      <c r="D13" s="21" t="s">
        <v>19</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83" t="s">
        <v>20</v>
      </c>
      <c r="E15" s="484"/>
      <c r="F15" s="485" t="s">
        <v>156</v>
      </c>
      <c r="G15" s="485" t="s">
        <v>73</v>
      </c>
      <c r="H15" s="487" t="s">
        <v>74</v>
      </c>
      <c r="I15" s="487" t="s">
        <v>157</v>
      </c>
      <c r="J15" s="489" t="s">
        <v>23</v>
      </c>
      <c r="K15" s="8"/>
    </row>
    <row r="16" spans="2:11" ht="43.5" customHeight="1">
      <c r="B16" s="7"/>
      <c r="C16" s="7"/>
      <c r="D16" s="270" t="s">
        <v>159</v>
      </c>
      <c r="E16" s="268" t="s">
        <v>160</v>
      </c>
      <c r="F16" s="486"/>
      <c r="G16" s="486"/>
      <c r="H16" s="488"/>
      <c r="I16" s="488"/>
      <c r="J16" s="490"/>
      <c r="K16" s="8"/>
    </row>
    <row r="17" spans="2:11" ht="38.25" customHeight="1">
      <c r="B17" s="7"/>
      <c r="C17" s="7"/>
      <c r="D17" s="386" t="s">
        <v>405</v>
      </c>
      <c r="E17" s="387" t="s">
        <v>405</v>
      </c>
      <c r="F17" s="394">
        <v>100</v>
      </c>
      <c r="G17" s="392" t="s">
        <v>408</v>
      </c>
      <c r="H17" s="392" t="s">
        <v>431</v>
      </c>
      <c r="I17" s="376" t="s">
        <v>370</v>
      </c>
      <c r="J17" s="396">
        <v>2400000</v>
      </c>
      <c r="K17" s="8"/>
    </row>
    <row r="18" spans="2:11" ht="15" customHeight="1">
      <c r="B18" s="7"/>
      <c r="C18" s="7"/>
      <c r="D18" s="388" t="s">
        <v>406</v>
      </c>
      <c r="E18" s="389" t="s">
        <v>406</v>
      </c>
      <c r="F18" s="395">
        <v>200</v>
      </c>
      <c r="G18" s="393" t="s">
        <v>409</v>
      </c>
      <c r="H18" s="392" t="s">
        <v>432</v>
      </c>
      <c r="I18" s="376" t="s">
        <v>370</v>
      </c>
      <c r="J18" s="397">
        <v>8500000</v>
      </c>
      <c r="K18" s="8"/>
    </row>
    <row r="19" spans="2:11" ht="104.25" customHeight="1">
      <c r="B19" s="7"/>
      <c r="C19" s="7"/>
      <c r="D19" s="390" t="s">
        <v>435</v>
      </c>
      <c r="E19" s="391" t="s">
        <v>407</v>
      </c>
      <c r="F19" s="395">
        <v>2000</v>
      </c>
      <c r="G19" s="395" t="s">
        <v>434</v>
      </c>
      <c r="H19" s="395"/>
      <c r="I19" s="430" t="s">
        <v>433</v>
      </c>
      <c r="J19" s="398">
        <v>4250000</v>
      </c>
      <c r="K19" s="8"/>
    </row>
    <row r="20" spans="2:11" ht="15" customHeight="1" thickBot="1">
      <c r="B20" s="7"/>
      <c r="C20" s="7"/>
      <c r="D20" s="33"/>
      <c r="E20" s="34"/>
      <c r="F20" s="34"/>
      <c r="G20" s="34"/>
      <c r="H20" s="35"/>
      <c r="I20" s="35"/>
      <c r="J20" s="407">
        <f>SUM(J17:J19)</f>
        <v>15150000</v>
      </c>
      <c r="K20" s="8"/>
    </row>
    <row r="21" spans="2:11">
      <c r="B21" s="7"/>
      <c r="C21" s="7"/>
      <c r="D21" s="1" t="s">
        <v>158</v>
      </c>
      <c r="E21" s="19"/>
      <c r="F21" s="19"/>
      <c r="G21" s="19"/>
      <c r="H21" s="19"/>
      <c r="I21" s="19"/>
      <c r="J21" s="8"/>
      <c r="K21" s="8"/>
    </row>
    <row r="22" spans="2:11">
      <c r="B22" s="7"/>
      <c r="C22" s="7"/>
      <c r="D22" s="1" t="s">
        <v>200</v>
      </c>
      <c r="E22" s="36"/>
      <c r="F22" s="36"/>
      <c r="G22" s="36"/>
      <c r="H22" s="36"/>
      <c r="I22" s="36"/>
      <c r="J22" s="37"/>
      <c r="K22" s="8"/>
    </row>
    <row r="23" spans="2:11">
      <c r="B23" s="7"/>
      <c r="C23" s="7"/>
      <c r="D23" s="269" t="s">
        <v>161</v>
      </c>
      <c r="E23" s="36"/>
      <c r="F23" s="36"/>
      <c r="G23" s="36"/>
      <c r="H23" s="36"/>
      <c r="I23" s="36"/>
      <c r="J23" s="37"/>
      <c r="K23" s="8"/>
    </row>
    <row r="24" spans="2:11">
      <c r="B24" s="7"/>
      <c r="C24" s="7"/>
      <c r="D24" s="19" t="s">
        <v>162</v>
      </c>
      <c r="E24" s="36"/>
      <c r="F24" s="36"/>
      <c r="G24" s="36"/>
      <c r="H24" s="36"/>
      <c r="I24" s="36"/>
      <c r="J24" s="37"/>
      <c r="K24" s="8"/>
    </row>
    <row r="25" spans="2:11">
      <c r="B25" s="7"/>
      <c r="C25" s="7"/>
      <c r="D25" s="38" t="s">
        <v>201</v>
      </c>
      <c r="E25" s="36"/>
      <c r="F25" s="36"/>
      <c r="G25" s="36"/>
      <c r="H25" s="36"/>
      <c r="I25" s="36"/>
      <c r="J25" s="37"/>
      <c r="K25" s="8"/>
    </row>
    <row r="26" spans="2:11">
      <c r="B26" s="7"/>
      <c r="C26" s="7"/>
      <c r="D26" s="38" t="s">
        <v>188</v>
      </c>
      <c r="E26" s="36"/>
      <c r="F26" s="36"/>
      <c r="G26" s="36"/>
      <c r="H26" s="36"/>
      <c r="I26" s="36"/>
      <c r="J26" s="37"/>
      <c r="K26" s="8"/>
    </row>
    <row r="27" spans="2:11">
      <c r="B27" s="7"/>
      <c r="C27" s="7"/>
      <c r="D27" s="283"/>
      <c r="E27" s="36"/>
      <c r="F27" s="36"/>
      <c r="G27" s="36"/>
      <c r="H27" s="36"/>
      <c r="I27" s="36"/>
      <c r="J27" s="37"/>
      <c r="K27" s="8"/>
    </row>
    <row r="28" spans="2:11">
      <c r="B28" s="7"/>
      <c r="C28" s="7"/>
      <c r="D28" s="19" t="s">
        <v>202</v>
      </c>
      <c r="E28" s="36"/>
      <c r="F28" s="36"/>
      <c r="G28" s="36"/>
      <c r="H28" s="36"/>
      <c r="I28" s="36"/>
      <c r="J28" s="37"/>
      <c r="K28" s="8"/>
    </row>
    <row r="29" spans="2:11">
      <c r="B29" s="7"/>
      <c r="C29" s="7"/>
      <c r="D29" s="19" t="s">
        <v>163</v>
      </c>
      <c r="E29" s="36"/>
      <c r="F29" s="36"/>
      <c r="G29" s="36"/>
      <c r="H29" s="36"/>
      <c r="I29" s="36"/>
      <c r="J29" s="37"/>
      <c r="K29" s="8"/>
    </row>
    <row r="30" spans="2:11">
      <c r="B30" s="7"/>
      <c r="C30" s="7"/>
      <c r="D30" s="19" t="s">
        <v>181</v>
      </c>
      <c r="E30" s="36"/>
      <c r="F30" s="36"/>
      <c r="G30" s="36"/>
      <c r="H30" s="36"/>
      <c r="I30" s="36"/>
      <c r="J30" s="37"/>
      <c r="K30" s="8"/>
    </row>
    <row r="31" spans="2:11">
      <c r="B31" s="7"/>
      <c r="C31" s="7"/>
      <c r="D31" s="19" t="s">
        <v>164</v>
      </c>
      <c r="E31" s="36"/>
      <c r="F31" s="36"/>
      <c r="G31" s="36"/>
      <c r="H31" s="36"/>
      <c r="I31" s="36"/>
      <c r="J31" s="37"/>
      <c r="K31" s="8"/>
    </row>
    <row r="32" spans="2:11">
      <c r="B32" s="7"/>
      <c r="C32" s="7"/>
      <c r="D32" s="19" t="s">
        <v>165</v>
      </c>
      <c r="E32" s="36"/>
      <c r="F32" s="36"/>
      <c r="G32" s="36"/>
      <c r="H32" s="36"/>
      <c r="I32" s="36"/>
      <c r="J32" s="37"/>
      <c r="K32" s="8"/>
    </row>
    <row r="33" spans="2:11">
      <c r="B33" s="7"/>
      <c r="C33" s="7"/>
      <c r="D33" s="19" t="s">
        <v>166</v>
      </c>
      <c r="E33" s="36"/>
      <c r="F33" s="36"/>
      <c r="G33" s="36"/>
      <c r="H33" s="36"/>
      <c r="I33" s="36"/>
      <c r="J33" s="37"/>
      <c r="K33" s="8"/>
    </row>
    <row r="34" spans="2:11">
      <c r="B34" s="7"/>
      <c r="C34" s="7"/>
      <c r="D34" s="19" t="s">
        <v>167</v>
      </c>
      <c r="E34" s="36"/>
      <c r="F34" s="36"/>
      <c r="G34" s="36"/>
      <c r="H34" s="36"/>
      <c r="I34" s="36"/>
      <c r="J34" s="37"/>
      <c r="K34" s="8"/>
    </row>
    <row r="35" spans="2:11">
      <c r="B35" s="7"/>
      <c r="C35" s="7"/>
      <c r="D35" s="19" t="s">
        <v>168</v>
      </c>
      <c r="E35" s="36"/>
      <c r="F35" s="36"/>
      <c r="G35" s="36"/>
      <c r="H35" s="36"/>
      <c r="I35" s="36"/>
      <c r="J35" s="37"/>
      <c r="K35" s="8"/>
    </row>
    <row r="36" spans="2:11" ht="6" customHeight="1" thickBot="1">
      <c r="B36" s="7"/>
      <c r="C36" s="39"/>
      <c r="D36" s="40"/>
      <c r="E36" s="40"/>
      <c r="F36" s="40"/>
      <c r="G36" s="40"/>
      <c r="H36" s="40"/>
      <c r="I36" s="40"/>
      <c r="J36" s="41"/>
      <c r="K36" s="8"/>
    </row>
    <row r="37" spans="2:11" ht="9" customHeight="1">
      <c r="B37" s="7"/>
      <c r="C37" s="19"/>
      <c r="D37" s="19"/>
      <c r="E37" s="19"/>
      <c r="F37" s="19"/>
      <c r="G37" s="19"/>
      <c r="H37" s="19"/>
      <c r="I37" s="19"/>
      <c r="J37" s="19"/>
      <c r="K37" s="8"/>
    </row>
    <row r="38" spans="2:11" ht="3.75" customHeight="1" thickBot="1">
      <c r="B38" s="7"/>
      <c r="C38" s="19"/>
      <c r="D38" s="19"/>
      <c r="E38" s="19"/>
      <c r="F38" s="19"/>
      <c r="G38" s="19"/>
      <c r="H38" s="19"/>
      <c r="I38" s="19"/>
      <c r="J38" s="19"/>
      <c r="K38" s="8"/>
    </row>
    <row r="39" spans="2:11" ht="15" customHeight="1">
      <c r="B39" s="7"/>
      <c r="C39" s="20"/>
      <c r="D39" s="21" t="s">
        <v>28</v>
      </c>
      <c r="E39" s="22"/>
      <c r="F39" s="22"/>
      <c r="G39" s="22"/>
      <c r="H39" s="22"/>
      <c r="I39" s="22"/>
      <c r="J39" s="23"/>
      <c r="K39" s="8"/>
    </row>
    <row r="40" spans="2:11" ht="8.25" customHeight="1" thickBot="1">
      <c r="B40" s="7"/>
      <c r="C40" s="7"/>
      <c r="D40" s="11"/>
      <c r="E40" s="19"/>
      <c r="F40" s="19"/>
      <c r="G40" s="19"/>
      <c r="H40" s="19"/>
      <c r="I40" s="19"/>
      <c r="J40" s="8"/>
      <c r="K40" s="8"/>
    </row>
    <row r="41" spans="2:11" ht="13.5" customHeight="1">
      <c r="B41" s="7"/>
      <c r="C41" s="7"/>
      <c r="D41" s="471" t="s">
        <v>20</v>
      </c>
      <c r="E41" s="472"/>
      <c r="F41" s="473"/>
      <c r="G41" s="474" t="s">
        <v>21</v>
      </c>
      <c r="H41" s="474" t="s">
        <v>22</v>
      </c>
      <c r="I41" s="476" t="s">
        <v>23</v>
      </c>
      <c r="J41" s="477"/>
      <c r="K41" s="8"/>
    </row>
    <row r="42" spans="2:11" ht="15" customHeight="1">
      <c r="B42" s="7"/>
      <c r="C42" s="7"/>
      <c r="D42" s="24" t="s">
        <v>24</v>
      </c>
      <c r="E42" s="480" t="s">
        <v>25</v>
      </c>
      <c r="F42" s="481"/>
      <c r="G42" s="475"/>
      <c r="H42" s="475"/>
      <c r="I42" s="478"/>
      <c r="J42" s="479"/>
      <c r="K42" s="8"/>
    </row>
    <row r="43" spans="2:11" ht="17.25" customHeight="1">
      <c r="B43" s="7"/>
      <c r="C43" s="7"/>
      <c r="D43" s="386" t="s">
        <v>415</v>
      </c>
      <c r="E43" s="534" t="s">
        <v>415</v>
      </c>
      <c r="F43" s="535"/>
      <c r="G43" s="408" t="s">
        <v>472</v>
      </c>
      <c r="H43" s="408" t="s">
        <v>473</v>
      </c>
      <c r="I43" s="538">
        <v>2400000</v>
      </c>
      <c r="J43" s="539"/>
      <c r="K43" s="8"/>
    </row>
    <row r="44" spans="2:11" ht="17.25" customHeight="1">
      <c r="B44" s="7"/>
      <c r="C44" s="7"/>
      <c r="D44" s="388" t="s">
        <v>416</v>
      </c>
      <c r="E44" s="534" t="s">
        <v>416</v>
      </c>
      <c r="F44" s="535"/>
      <c r="G44" s="409" t="s">
        <v>345</v>
      </c>
      <c r="H44" s="408" t="s">
        <v>473</v>
      </c>
      <c r="I44" s="538">
        <v>1200000</v>
      </c>
      <c r="J44" s="539"/>
      <c r="K44" s="8"/>
    </row>
    <row r="45" spans="2:11" ht="17.25" customHeight="1">
      <c r="B45" s="7"/>
      <c r="C45" s="7"/>
      <c r="D45" s="388" t="s">
        <v>417</v>
      </c>
      <c r="E45" s="534" t="s">
        <v>417</v>
      </c>
      <c r="F45" s="535"/>
      <c r="G45" s="409" t="s">
        <v>345</v>
      </c>
      <c r="H45" s="408" t="s">
        <v>473</v>
      </c>
      <c r="I45" s="538">
        <v>7700000</v>
      </c>
      <c r="J45" s="539"/>
      <c r="K45" s="8"/>
    </row>
    <row r="46" spans="2:11" ht="17.25" customHeight="1">
      <c r="B46" s="7"/>
      <c r="C46" s="7"/>
      <c r="D46" s="388" t="s">
        <v>418</v>
      </c>
      <c r="E46" s="534" t="s">
        <v>418</v>
      </c>
      <c r="F46" s="535"/>
      <c r="G46" s="409" t="s">
        <v>472</v>
      </c>
      <c r="H46" s="408" t="s">
        <v>473</v>
      </c>
      <c r="I46" s="538">
        <v>1400000</v>
      </c>
      <c r="J46" s="539"/>
      <c r="K46" s="8"/>
    </row>
    <row r="47" spans="2:11" ht="17.25" customHeight="1">
      <c r="B47" s="7"/>
      <c r="C47" s="7"/>
      <c r="D47" s="388" t="s">
        <v>419</v>
      </c>
      <c r="E47" s="534" t="s">
        <v>420</v>
      </c>
      <c r="F47" s="535"/>
      <c r="G47" s="409" t="s">
        <v>472</v>
      </c>
      <c r="H47" s="408" t="s">
        <v>473</v>
      </c>
      <c r="I47" s="538">
        <v>4800000</v>
      </c>
      <c r="J47" s="539"/>
      <c r="K47" s="8"/>
    </row>
    <row r="48" spans="2:11" ht="17.25" customHeight="1">
      <c r="B48" s="7"/>
      <c r="C48" s="7"/>
      <c r="D48" s="388" t="s">
        <v>421</v>
      </c>
      <c r="E48" s="534" t="s">
        <v>422</v>
      </c>
      <c r="F48" s="535"/>
      <c r="G48" s="409" t="s">
        <v>472</v>
      </c>
      <c r="H48" s="408" t="s">
        <v>473</v>
      </c>
      <c r="I48" s="538">
        <v>2400000</v>
      </c>
      <c r="J48" s="539"/>
      <c r="K48" s="8"/>
    </row>
    <row r="49" spans="2:12" ht="17.25" customHeight="1">
      <c r="B49" s="7"/>
      <c r="C49" s="7"/>
      <c r="D49" s="388" t="s">
        <v>423</v>
      </c>
      <c r="E49" s="534" t="s">
        <v>423</v>
      </c>
      <c r="F49" s="535"/>
      <c r="G49" s="409" t="s">
        <v>472</v>
      </c>
      <c r="H49" s="408" t="s">
        <v>473</v>
      </c>
      <c r="I49" s="538">
        <v>2040000</v>
      </c>
      <c r="J49" s="539"/>
      <c r="K49" s="8"/>
    </row>
    <row r="50" spans="2:12" ht="17.25" customHeight="1">
      <c r="B50" s="7"/>
      <c r="C50" s="7"/>
      <c r="D50" s="388" t="s">
        <v>424</v>
      </c>
      <c r="E50" s="534" t="s">
        <v>425</v>
      </c>
      <c r="F50" s="535"/>
      <c r="G50" s="409" t="s">
        <v>472</v>
      </c>
      <c r="H50" s="408" t="s">
        <v>473</v>
      </c>
      <c r="I50" s="538">
        <v>3000000</v>
      </c>
      <c r="J50" s="539"/>
      <c r="K50" s="8"/>
    </row>
    <row r="51" spans="2:12" ht="17.25" customHeight="1">
      <c r="B51" s="7"/>
      <c r="C51" s="7"/>
      <c r="D51" s="388" t="s">
        <v>426</v>
      </c>
      <c r="E51" s="534" t="s">
        <v>426</v>
      </c>
      <c r="F51" s="535"/>
      <c r="G51" s="409" t="s">
        <v>345</v>
      </c>
      <c r="H51" s="408" t="s">
        <v>473</v>
      </c>
      <c r="I51" s="538">
        <v>1200000</v>
      </c>
      <c r="J51" s="539"/>
      <c r="K51" s="8"/>
    </row>
    <row r="52" spans="2:12" ht="117" customHeight="1">
      <c r="B52" s="7"/>
      <c r="C52" s="7"/>
      <c r="D52" s="390" t="s">
        <v>427</v>
      </c>
      <c r="E52" s="536" t="s">
        <v>428</v>
      </c>
      <c r="F52" s="537"/>
      <c r="G52" s="410" t="s">
        <v>474</v>
      </c>
      <c r="H52" s="459" t="s">
        <v>473</v>
      </c>
      <c r="I52" s="540">
        <v>10091643.619999999</v>
      </c>
      <c r="J52" s="541"/>
      <c r="K52" s="8"/>
    </row>
    <row r="53" spans="2:12" ht="17.25" customHeight="1" thickBot="1">
      <c r="B53" s="7"/>
      <c r="C53" s="7"/>
      <c r="D53" s="33"/>
      <c r="E53" s="524"/>
      <c r="F53" s="470"/>
      <c r="G53" s="49"/>
      <c r="H53" s="50"/>
      <c r="I53" s="542">
        <f>SUM(I43:I52)</f>
        <v>36231643.619999997</v>
      </c>
      <c r="J53" s="531"/>
      <c r="K53" s="8"/>
    </row>
    <row r="54" spans="2:12">
      <c r="B54" s="7"/>
      <c r="C54" s="7"/>
      <c r="D54" s="19" t="s">
        <v>29</v>
      </c>
      <c r="E54" s="36"/>
      <c r="F54" s="36"/>
      <c r="G54" s="36"/>
      <c r="H54" s="36"/>
      <c r="I54" s="36"/>
      <c r="J54" s="37"/>
      <c r="K54" s="8"/>
      <c r="L54" s="19"/>
    </row>
    <row r="55" spans="2:12">
      <c r="B55" s="7"/>
      <c r="C55" s="7"/>
      <c r="D55" s="38" t="s">
        <v>169</v>
      </c>
      <c r="E55" s="36"/>
      <c r="F55" s="36"/>
      <c r="G55" s="36"/>
      <c r="H55" s="36"/>
      <c r="I55" s="36"/>
      <c r="J55" s="37"/>
      <c r="K55" s="8"/>
      <c r="L55" s="19"/>
    </row>
    <row r="56" spans="2:12">
      <c r="B56" s="7"/>
      <c r="C56" s="7"/>
      <c r="D56" s="19" t="s">
        <v>203</v>
      </c>
      <c r="E56" s="38"/>
      <c r="F56" s="51"/>
      <c r="G56" s="52"/>
      <c r="H56" s="52"/>
      <c r="I56" s="52"/>
      <c r="J56" s="53"/>
      <c r="K56" s="8"/>
      <c r="L56" s="54"/>
    </row>
    <row r="57" spans="2:12">
      <c r="B57" s="7"/>
      <c r="C57" s="7"/>
      <c r="D57" s="38" t="s">
        <v>172</v>
      </c>
      <c r="E57" s="38"/>
      <c r="F57" s="51"/>
      <c r="G57" s="52"/>
      <c r="H57" s="52"/>
      <c r="I57" s="52"/>
      <c r="J57" s="53"/>
      <c r="K57" s="8"/>
      <c r="L57" s="54"/>
    </row>
    <row r="58" spans="2:12">
      <c r="B58" s="7"/>
      <c r="C58" s="7"/>
      <c r="D58" s="38" t="s">
        <v>173</v>
      </c>
      <c r="E58" s="36"/>
      <c r="F58" s="36"/>
      <c r="G58" s="36"/>
      <c r="H58" s="36"/>
      <c r="I58" s="36"/>
      <c r="J58" s="37"/>
      <c r="K58" s="8"/>
    </row>
    <row r="59" spans="2:12">
      <c r="B59" s="7"/>
      <c r="C59" s="7"/>
      <c r="D59" s="38" t="s">
        <v>177</v>
      </c>
      <c r="E59" s="36"/>
      <c r="F59" s="36"/>
      <c r="G59" s="36"/>
      <c r="H59" s="36"/>
      <c r="I59" s="36"/>
      <c r="J59" s="37"/>
      <c r="K59" s="8"/>
    </row>
    <row r="60" spans="2:12" ht="13.5" thickBot="1">
      <c r="B60" s="7"/>
      <c r="C60" s="39"/>
      <c r="D60" s="40" t="s">
        <v>178</v>
      </c>
      <c r="E60" s="55"/>
      <c r="F60" s="55"/>
      <c r="G60" s="55"/>
      <c r="H60" s="55"/>
      <c r="I60" s="55"/>
      <c r="J60" s="56"/>
      <c r="K60" s="8"/>
    </row>
    <row r="61" spans="2:12" ht="15.75" customHeight="1" thickBot="1">
      <c r="B61" s="7"/>
      <c r="C61" s="19"/>
      <c r="D61" s="19"/>
      <c r="E61" s="19"/>
      <c r="F61" s="19"/>
      <c r="G61" s="19"/>
      <c r="H61" s="19"/>
      <c r="I61" s="19"/>
      <c r="J61" s="19"/>
      <c r="K61" s="8"/>
      <c r="L61" s="19"/>
    </row>
    <row r="62" spans="2:12" ht="15" customHeight="1">
      <c r="B62" s="7"/>
      <c r="C62" s="2"/>
      <c r="D62" s="57" t="s">
        <v>30</v>
      </c>
      <c r="E62" s="4"/>
      <c r="F62" s="4"/>
      <c r="G62" s="4"/>
      <c r="H62" s="4"/>
      <c r="I62" s="4"/>
      <c r="J62" s="5"/>
      <c r="K62" s="58"/>
      <c r="L62" s="19"/>
    </row>
    <row r="63" spans="2:12" ht="6.75" customHeight="1" thickBot="1">
      <c r="B63" s="7"/>
      <c r="C63" s="59"/>
      <c r="D63" s="60"/>
      <c r="E63" s="60"/>
      <c r="F63" s="60"/>
      <c r="G63" s="60"/>
      <c r="H63" s="60"/>
      <c r="I63" s="60"/>
      <c r="J63" s="58"/>
      <c r="K63" s="58"/>
      <c r="L63" s="19"/>
    </row>
    <row r="64" spans="2:12" s="12" customFormat="1" ht="16.5" customHeight="1">
      <c r="B64" s="10"/>
      <c r="C64" s="61"/>
      <c r="D64" s="491" t="s">
        <v>20</v>
      </c>
      <c r="E64" s="492"/>
      <c r="F64" s="474" t="s">
        <v>21</v>
      </c>
      <c r="G64" s="474" t="s">
        <v>22</v>
      </c>
      <c r="H64" s="474" t="s">
        <v>23</v>
      </c>
      <c r="I64" s="474"/>
      <c r="J64" s="493"/>
      <c r="K64" s="15"/>
    </row>
    <row r="65" spans="2:12" s="12" customFormat="1" ht="17.25" customHeight="1">
      <c r="B65" s="10"/>
      <c r="C65" s="61"/>
      <c r="D65" s="24" t="s">
        <v>24</v>
      </c>
      <c r="E65" s="62" t="s">
        <v>25</v>
      </c>
      <c r="F65" s="475"/>
      <c r="G65" s="475"/>
      <c r="H65" s="63" t="s">
        <v>31</v>
      </c>
      <c r="I65" s="63" t="s">
        <v>32</v>
      </c>
      <c r="J65" s="64" t="s">
        <v>33</v>
      </c>
      <c r="K65" s="15"/>
    </row>
    <row r="66" spans="2:12" ht="18" customHeight="1">
      <c r="B66" s="7"/>
      <c r="C66" s="59"/>
      <c r="D66" s="65"/>
      <c r="E66" s="66"/>
      <c r="F66" s="67"/>
      <c r="G66" s="68"/>
      <c r="H66" s="69"/>
      <c r="I66" s="70"/>
      <c r="J66" s="71"/>
      <c r="K66" s="8"/>
    </row>
    <row r="67" spans="2:12" ht="18" customHeight="1">
      <c r="B67" s="7"/>
      <c r="C67" s="59"/>
      <c r="D67" s="72"/>
      <c r="E67" s="73"/>
      <c r="F67" s="74"/>
      <c r="G67" s="75"/>
      <c r="H67" s="76"/>
      <c r="I67" s="77"/>
      <c r="J67" s="78"/>
      <c r="K67" s="8"/>
    </row>
    <row r="68" spans="2:12" ht="18" customHeight="1" thickBot="1">
      <c r="B68" s="7"/>
      <c r="C68" s="59"/>
      <c r="D68" s="79"/>
      <c r="E68" s="80"/>
      <c r="F68" s="81"/>
      <c r="G68" s="82"/>
      <c r="H68" s="83"/>
      <c r="I68" s="84"/>
      <c r="J68" s="85"/>
      <c r="K68" s="8"/>
    </row>
    <row r="69" spans="2:12" ht="18" customHeight="1">
      <c r="B69" s="7"/>
      <c r="C69" s="59"/>
      <c r="D69" s="273" t="s">
        <v>26</v>
      </c>
      <c r="E69" s="274"/>
      <c r="F69" s="275"/>
      <c r="G69" s="276"/>
      <c r="H69" s="276"/>
      <c r="I69" s="277"/>
      <c r="J69" s="5"/>
      <c r="K69" s="8"/>
    </row>
    <row r="70" spans="2:12" ht="15.75" customHeight="1">
      <c r="B70" s="7"/>
      <c r="C70" s="59"/>
      <c r="D70" s="507" t="s">
        <v>174</v>
      </c>
      <c r="E70" s="508"/>
      <c r="F70" s="508"/>
      <c r="G70" s="508"/>
      <c r="H70" s="508"/>
      <c r="I70" s="508"/>
      <c r="J70" s="509"/>
      <c r="K70" s="58"/>
      <c r="L70" s="19"/>
    </row>
    <row r="71" spans="2:12" ht="15.75" customHeight="1">
      <c r="B71" s="7"/>
      <c r="C71" s="59"/>
      <c r="D71" s="314" t="s">
        <v>175</v>
      </c>
      <c r="E71" s="315"/>
      <c r="F71" s="315"/>
      <c r="G71" s="315"/>
      <c r="H71" s="315"/>
      <c r="I71" s="315"/>
      <c r="J71" s="316"/>
      <c r="K71" s="58"/>
      <c r="L71" s="19"/>
    </row>
    <row r="72" spans="2:12" ht="13.5" thickBot="1">
      <c r="B72" s="7"/>
      <c r="C72" s="86"/>
      <c r="D72" s="164" t="s">
        <v>176</v>
      </c>
      <c r="E72" s="87"/>
      <c r="F72" s="88"/>
      <c r="G72" s="89"/>
      <c r="H72" s="89"/>
      <c r="I72" s="89"/>
      <c r="J72" s="90"/>
      <c r="K72" s="58"/>
      <c r="L72" s="19"/>
    </row>
    <row r="73" spans="2:12" ht="13.5" customHeight="1" thickBot="1">
      <c r="B73" s="7"/>
      <c r="C73" s="60"/>
      <c r="D73" s="91"/>
      <c r="E73" s="92"/>
      <c r="F73" s="93"/>
      <c r="G73" s="94"/>
      <c r="H73" s="94"/>
      <c r="I73" s="94"/>
      <c r="J73" s="94"/>
      <c r="K73" s="58"/>
      <c r="L73" s="19"/>
    </row>
    <row r="74" spans="2:12" ht="15" customHeight="1">
      <c r="B74" s="7"/>
      <c r="C74" s="2"/>
      <c r="D74" s="57" t="s">
        <v>34</v>
      </c>
      <c r="E74" s="4"/>
      <c r="F74" s="4"/>
      <c r="G74" s="4"/>
      <c r="H74" s="4"/>
      <c r="I74" s="4"/>
      <c r="J74" s="5"/>
      <c r="K74" s="58"/>
      <c r="L74" s="19"/>
    </row>
    <row r="75" spans="2:12" ht="5.25" customHeight="1" thickBot="1">
      <c r="B75" s="7"/>
      <c r="C75" s="59"/>
      <c r="D75" s="60"/>
      <c r="E75" s="60"/>
      <c r="F75" s="60"/>
      <c r="G75" s="60"/>
      <c r="H75" s="60"/>
      <c r="I75" s="60"/>
      <c r="J75" s="58"/>
      <c r="K75" s="58"/>
      <c r="L75" s="19"/>
    </row>
    <row r="76" spans="2:12" s="12" customFormat="1" ht="15" customHeight="1">
      <c r="B76" s="10"/>
      <c r="C76" s="61"/>
      <c r="D76" s="491" t="s">
        <v>20</v>
      </c>
      <c r="E76" s="492"/>
      <c r="F76" s="474" t="s">
        <v>21</v>
      </c>
      <c r="G76" s="474" t="s">
        <v>22</v>
      </c>
      <c r="H76" s="474" t="s">
        <v>23</v>
      </c>
      <c r="I76" s="474"/>
      <c r="J76" s="493"/>
      <c r="K76" s="15"/>
    </row>
    <row r="77" spans="2:12" s="12" customFormat="1" ht="23.25" customHeight="1">
      <c r="B77" s="10"/>
      <c r="C77" s="61"/>
      <c r="D77" s="24" t="s">
        <v>24</v>
      </c>
      <c r="E77" s="62" t="s">
        <v>25</v>
      </c>
      <c r="F77" s="475"/>
      <c r="G77" s="475"/>
      <c r="H77" s="63" t="s">
        <v>31</v>
      </c>
      <c r="I77" s="63" t="s">
        <v>32</v>
      </c>
      <c r="J77" s="64" t="s">
        <v>33</v>
      </c>
      <c r="K77" s="15"/>
    </row>
    <row r="78" spans="2:12" ht="18" customHeight="1">
      <c r="B78" s="7"/>
      <c r="C78" s="59"/>
      <c r="D78" s="65"/>
      <c r="E78" s="66"/>
      <c r="F78" s="67"/>
      <c r="G78" s="76"/>
      <c r="H78" s="95"/>
      <c r="I78" s="95"/>
      <c r="J78" s="71"/>
      <c r="K78" s="8"/>
    </row>
    <row r="79" spans="2:12" ht="18" customHeight="1">
      <c r="B79" s="7"/>
      <c r="C79" s="59"/>
      <c r="D79" s="72"/>
      <c r="E79" s="73"/>
      <c r="F79" s="74"/>
      <c r="G79" s="96"/>
      <c r="H79" s="97"/>
      <c r="I79" s="97"/>
      <c r="J79" s="78"/>
      <c r="K79" s="8"/>
    </row>
    <row r="80" spans="2:12" ht="18" customHeight="1" thickBot="1">
      <c r="B80" s="7"/>
      <c r="C80" s="59"/>
      <c r="D80" s="79"/>
      <c r="E80" s="80"/>
      <c r="F80" s="81"/>
      <c r="G80" s="98"/>
      <c r="H80" s="99"/>
      <c r="I80" s="99"/>
      <c r="J80" s="85"/>
      <c r="K80" s="8"/>
    </row>
    <row r="81" spans="2:12">
      <c r="B81" s="7"/>
      <c r="C81" s="59"/>
      <c r="D81" s="19" t="s">
        <v>26</v>
      </c>
      <c r="E81" s="92"/>
      <c r="F81" s="93"/>
      <c r="G81" s="94"/>
      <c r="H81" s="94"/>
      <c r="I81" s="94"/>
      <c r="J81" s="100"/>
      <c r="K81" s="58"/>
      <c r="L81" s="19"/>
    </row>
    <row r="82" spans="2:12" ht="12.75" customHeight="1">
      <c r="B82" s="7"/>
      <c r="C82" s="59"/>
      <c r="D82" s="510" t="s">
        <v>179</v>
      </c>
      <c r="E82" s="510"/>
      <c r="F82" s="510"/>
      <c r="G82" s="510"/>
      <c r="H82" s="510"/>
      <c r="I82" s="510"/>
      <c r="J82" s="271"/>
      <c r="K82" s="58"/>
      <c r="L82" s="19"/>
    </row>
    <row r="83" spans="2:12" ht="13.5" thickBot="1">
      <c r="B83" s="7"/>
      <c r="C83" s="59"/>
      <c r="D83" s="87" t="s">
        <v>180</v>
      </c>
      <c r="E83" s="272"/>
      <c r="F83" s="272"/>
      <c r="G83" s="272"/>
      <c r="H83" s="272"/>
      <c r="I83" s="272"/>
      <c r="J83" s="101"/>
      <c r="K83" s="58"/>
      <c r="L83" s="19"/>
    </row>
    <row r="84" spans="2:12" ht="15" customHeight="1" thickBot="1">
      <c r="B84" s="7"/>
      <c r="C84" s="102"/>
      <c r="D84" s="102"/>
      <c r="E84" s="102"/>
      <c r="F84" s="102"/>
      <c r="G84" s="102"/>
      <c r="H84" s="102"/>
      <c r="I84" s="102"/>
      <c r="J84" s="102"/>
      <c r="K84" s="58"/>
      <c r="L84" s="19"/>
    </row>
    <row r="85" spans="2:12" s="111" customFormat="1" ht="38.25">
      <c r="B85" s="103"/>
      <c r="C85" s="104"/>
      <c r="D85" s="105" t="s">
        <v>192</v>
      </c>
      <c r="E85" s="106"/>
      <c r="F85" s="106"/>
      <c r="G85" s="107"/>
      <c r="H85" s="311" t="s">
        <v>35</v>
      </c>
      <c r="I85" s="311" t="s">
        <v>36</v>
      </c>
      <c r="J85" s="109" t="s">
        <v>37</v>
      </c>
      <c r="K85" s="110"/>
    </row>
    <row r="86" spans="2:12" s="111" customFormat="1" ht="17.25" customHeight="1">
      <c r="B86" s="103"/>
      <c r="C86" s="103"/>
      <c r="D86" s="112" t="s">
        <v>38</v>
      </c>
      <c r="E86" s="113"/>
      <c r="F86" s="113"/>
      <c r="G86" s="113"/>
      <c r="H86" s="114"/>
      <c r="I86" s="421"/>
      <c r="J86" s="421"/>
      <c r="K86" s="110"/>
    </row>
    <row r="87" spans="2:12" s="111" customFormat="1" ht="17.25" customHeight="1">
      <c r="B87" s="103"/>
      <c r="C87" s="103"/>
      <c r="D87" s="112" t="s">
        <v>39</v>
      </c>
      <c r="E87" s="113"/>
      <c r="F87" s="113"/>
      <c r="G87" s="113"/>
      <c r="H87" s="114"/>
      <c r="I87" s="421"/>
      <c r="J87" s="421"/>
      <c r="K87" s="110"/>
    </row>
    <row r="88" spans="2:12" s="111" customFormat="1" ht="17.25" customHeight="1">
      <c r="B88" s="103"/>
      <c r="C88" s="103"/>
      <c r="D88" s="116" t="s">
        <v>40</v>
      </c>
      <c r="E88" s="117"/>
      <c r="F88" s="117"/>
      <c r="G88" s="117"/>
      <c r="H88" s="114"/>
      <c r="I88" s="421">
        <v>8500000</v>
      </c>
      <c r="J88" s="421">
        <v>8500000</v>
      </c>
      <c r="K88" s="110"/>
    </row>
    <row r="89" spans="2:12" s="111" customFormat="1" ht="17.25" customHeight="1">
      <c r="B89" s="103"/>
      <c r="C89" s="103"/>
      <c r="D89" s="112" t="s">
        <v>41</v>
      </c>
      <c r="E89" s="113"/>
      <c r="F89" s="113"/>
      <c r="G89" s="113"/>
      <c r="H89" s="114"/>
      <c r="I89" s="421">
        <v>599081.15</v>
      </c>
      <c r="J89" s="421">
        <v>599081.15</v>
      </c>
      <c r="K89" s="110"/>
    </row>
    <row r="90" spans="2:12" s="111" customFormat="1" ht="17.25" customHeight="1">
      <c r="B90" s="103"/>
      <c r="C90" s="103"/>
      <c r="D90" s="112" t="s">
        <v>42</v>
      </c>
      <c r="E90" s="113"/>
      <c r="F90" s="113"/>
      <c r="G90" s="113"/>
      <c r="H90" s="114"/>
      <c r="I90" s="421"/>
      <c r="J90" s="421"/>
      <c r="K90" s="110"/>
    </row>
    <row r="91" spans="2:12" s="111" customFormat="1" ht="17.25" customHeight="1">
      <c r="B91" s="103"/>
      <c r="C91" s="103"/>
      <c r="D91" s="116" t="s">
        <v>43</v>
      </c>
      <c r="E91" s="117"/>
      <c r="F91" s="117"/>
      <c r="G91" s="117"/>
      <c r="H91" s="114"/>
      <c r="I91" s="421"/>
      <c r="J91" s="421"/>
      <c r="K91" s="110"/>
    </row>
    <row r="92" spans="2:12" s="111" customFormat="1" ht="17.25" customHeight="1">
      <c r="B92" s="103"/>
      <c r="C92" s="103"/>
      <c r="D92" s="116" t="s">
        <v>194</v>
      </c>
      <c r="E92" s="117"/>
      <c r="F92" s="117"/>
      <c r="G92" s="117"/>
      <c r="H92" s="114"/>
      <c r="I92" s="421"/>
      <c r="J92" s="421"/>
      <c r="K92" s="110"/>
    </row>
    <row r="93" spans="2:12" s="111" customFormat="1" ht="17.25" customHeight="1">
      <c r="B93" s="103"/>
      <c r="C93" s="103"/>
      <c r="D93" s="116" t="s">
        <v>44</v>
      </c>
      <c r="E93" s="117"/>
      <c r="F93" s="117"/>
      <c r="G93" s="117"/>
      <c r="H93" s="114"/>
      <c r="I93" s="421">
        <v>300000</v>
      </c>
      <c r="J93" s="421">
        <v>300000</v>
      </c>
      <c r="K93" s="110"/>
    </row>
    <row r="94" spans="2:12" s="111" customFormat="1" ht="17.25" customHeight="1">
      <c r="B94" s="103"/>
      <c r="C94" s="103"/>
      <c r="D94" s="116" t="s">
        <v>45</v>
      </c>
      <c r="E94" s="117"/>
      <c r="F94" s="117"/>
      <c r="G94" s="117"/>
      <c r="H94" s="114"/>
      <c r="I94" s="421"/>
      <c r="J94" s="421"/>
      <c r="K94" s="110"/>
    </row>
    <row r="95" spans="2:12" s="111" customFormat="1" ht="17.25" customHeight="1">
      <c r="B95" s="103"/>
      <c r="C95" s="103"/>
      <c r="D95" s="116" t="s">
        <v>46</v>
      </c>
      <c r="E95" s="117"/>
      <c r="F95" s="117"/>
      <c r="G95" s="117"/>
      <c r="H95" s="114"/>
      <c r="I95" s="421"/>
      <c r="J95" s="421"/>
      <c r="K95" s="110"/>
    </row>
    <row r="96" spans="2:12" s="111" customFormat="1" ht="17.25" customHeight="1">
      <c r="B96" s="103"/>
      <c r="C96" s="103"/>
      <c r="D96" s="116" t="s">
        <v>47</v>
      </c>
      <c r="E96" s="117"/>
      <c r="F96" s="117"/>
      <c r="G96" s="117"/>
      <c r="H96" s="118"/>
      <c r="I96" s="421"/>
      <c r="J96" s="421"/>
      <c r="K96" s="110"/>
    </row>
    <row r="97" spans="2:12" s="111" customFormat="1" ht="17.25" customHeight="1">
      <c r="B97" s="103"/>
      <c r="C97" s="103"/>
      <c r="D97" s="119" t="s">
        <v>2</v>
      </c>
      <c r="E97" s="18"/>
      <c r="F97" s="18"/>
      <c r="G97" s="18"/>
      <c r="H97" s="120"/>
      <c r="I97" s="422">
        <f>SUM(I86:I96)</f>
        <v>9399081.1500000004</v>
      </c>
      <c r="J97" s="422">
        <f>SUM(J86:J96)</f>
        <v>9399081.1500000004</v>
      </c>
      <c r="K97" s="110"/>
    </row>
    <row r="98" spans="2:12" s="111" customFormat="1" ht="17.25" customHeight="1">
      <c r="B98" s="103"/>
      <c r="C98" s="103"/>
      <c r="D98" s="315" t="s">
        <v>48</v>
      </c>
      <c r="E98" s="308"/>
      <c r="F98" s="308"/>
      <c r="G98" s="14"/>
      <c r="H98" s="307"/>
      <c r="I98" s="307"/>
      <c r="J98" s="307"/>
      <c r="K98" s="110"/>
    </row>
    <row r="99" spans="2:12" s="111" customFormat="1" ht="15" customHeight="1" thickBot="1">
      <c r="B99" s="103"/>
      <c r="C99" s="121"/>
      <c r="D99" s="309" t="s">
        <v>196</v>
      </c>
      <c r="E99" s="309"/>
      <c r="F99" s="309"/>
      <c r="G99" s="123"/>
      <c r="H99" s="124"/>
      <c r="I99" s="124"/>
      <c r="J99" s="125"/>
      <c r="K99" s="110"/>
    </row>
    <row r="100" spans="2:12" ht="15.75" customHeight="1" thickBot="1">
      <c r="B100" s="7"/>
      <c r="C100" s="19"/>
      <c r="D100" s="19"/>
      <c r="E100" s="19"/>
      <c r="F100" s="19"/>
      <c r="G100" s="19"/>
      <c r="H100" s="19"/>
      <c r="I100" s="19"/>
      <c r="J100" s="19"/>
      <c r="K100" s="8"/>
      <c r="L100" s="19"/>
    </row>
    <row r="101" spans="2:12" s="131" customFormat="1">
      <c r="B101" s="61"/>
      <c r="C101" s="126"/>
      <c r="D101" s="57" t="s">
        <v>49</v>
      </c>
      <c r="E101" s="127"/>
      <c r="F101" s="127"/>
      <c r="G101" s="57"/>
      <c r="H101" s="57"/>
      <c r="I101" s="57"/>
      <c r="J101" s="128"/>
      <c r="K101" s="129"/>
      <c r="L101" s="130"/>
    </row>
    <row r="102" spans="2:12" s="137" customFormat="1" ht="17.25" customHeight="1">
      <c r="B102" s="132"/>
      <c r="C102" s="132"/>
      <c r="D102" s="133"/>
      <c r="E102" s="315"/>
      <c r="F102" s="315"/>
      <c r="G102" s="315"/>
      <c r="H102" s="315"/>
      <c r="I102" s="315"/>
      <c r="J102" s="313" t="s">
        <v>23</v>
      </c>
      <c r="K102" s="136"/>
      <c r="L102" s="133"/>
    </row>
    <row r="103" spans="2:12" s="137" customFormat="1" ht="17.25" customHeight="1">
      <c r="B103" s="132"/>
      <c r="C103" s="132"/>
      <c r="D103" s="138" t="s">
        <v>50</v>
      </c>
      <c r="E103" s="139"/>
      <c r="F103" s="139"/>
      <c r="G103" s="139"/>
      <c r="H103" s="139"/>
      <c r="I103" s="140"/>
      <c r="J103" s="411">
        <v>1879816.23</v>
      </c>
      <c r="K103" s="136"/>
      <c r="L103" s="133"/>
    </row>
    <row r="104" spans="2:12" s="137" customFormat="1" ht="17.25" customHeight="1">
      <c r="B104" s="132"/>
      <c r="C104" s="132"/>
      <c r="D104" s="141" t="s">
        <v>51</v>
      </c>
      <c r="E104" s="139"/>
      <c r="F104" s="139"/>
      <c r="G104" s="139"/>
      <c r="H104" s="139"/>
      <c r="I104" s="139"/>
      <c r="J104" s="411"/>
      <c r="K104" s="136"/>
      <c r="L104" s="133"/>
    </row>
    <row r="105" spans="2:12" s="137" customFormat="1" ht="14.25" customHeight="1">
      <c r="B105" s="132"/>
      <c r="C105" s="132"/>
      <c r="D105" s="142" t="s">
        <v>2</v>
      </c>
      <c r="E105" s="139"/>
      <c r="F105" s="139"/>
      <c r="G105" s="139"/>
      <c r="H105" s="139"/>
      <c r="I105" s="139"/>
      <c r="J105" s="411">
        <f>J103</f>
        <v>1879816.23</v>
      </c>
      <c r="K105" s="136"/>
      <c r="L105" s="133"/>
    </row>
    <row r="106" spans="2:12" s="137" customFormat="1" ht="14.25" customHeight="1" thickBot="1">
      <c r="B106" s="132"/>
      <c r="C106" s="143"/>
      <c r="D106" s="122" t="s">
        <v>191</v>
      </c>
      <c r="E106" s="122"/>
      <c r="F106" s="144"/>
      <c r="G106" s="144"/>
      <c r="H106" s="124"/>
      <c r="I106" s="124"/>
      <c r="J106" s="145"/>
      <c r="K106" s="136"/>
    </row>
    <row r="107" spans="2:12" s="6" customFormat="1" ht="15" customHeight="1" thickBot="1">
      <c r="B107" s="59"/>
      <c r="C107" s="60"/>
      <c r="D107" s="60"/>
      <c r="E107" s="60"/>
      <c r="F107" s="60"/>
      <c r="G107" s="60"/>
      <c r="H107" s="60"/>
      <c r="I107" s="60"/>
      <c r="J107" s="60"/>
      <c r="K107" s="58"/>
      <c r="L107" s="60"/>
    </row>
    <row r="108" spans="2:12" s="6" customFormat="1" ht="15" customHeight="1">
      <c r="B108" s="59"/>
      <c r="C108" s="2"/>
      <c r="D108" s="21" t="s">
        <v>52</v>
      </c>
      <c r="E108" s="4"/>
      <c r="F108" s="4"/>
      <c r="G108" s="4"/>
      <c r="H108" s="501" t="s">
        <v>23</v>
      </c>
      <c r="I108" s="502"/>
      <c r="J108" s="503"/>
      <c r="K108" s="58"/>
      <c r="L108" s="60"/>
    </row>
    <row r="109" spans="2:12" s="6" customFormat="1" ht="17.25" customHeight="1">
      <c r="B109" s="59"/>
      <c r="C109" s="59"/>
      <c r="D109" s="317" t="s">
        <v>53</v>
      </c>
      <c r="E109" s="147"/>
      <c r="F109" s="317"/>
      <c r="G109" s="148" t="s">
        <v>54</v>
      </c>
      <c r="H109" s="63" t="s">
        <v>31</v>
      </c>
      <c r="I109" s="63" t="s">
        <v>32</v>
      </c>
      <c r="J109" s="64" t="s">
        <v>33</v>
      </c>
      <c r="K109" s="58"/>
      <c r="L109" s="60"/>
    </row>
    <row r="110" spans="2:12" s="154" customFormat="1" ht="17.25" customHeight="1">
      <c r="B110" s="149"/>
      <c r="C110" s="149"/>
      <c r="D110" s="150" t="s">
        <v>55</v>
      </c>
      <c r="E110" s="317"/>
      <c r="F110" s="150"/>
      <c r="G110" s="321">
        <v>3</v>
      </c>
      <c r="H110" s="120">
        <v>15150000</v>
      </c>
      <c r="I110" s="151"/>
      <c r="J110" s="152"/>
      <c r="K110" s="153"/>
      <c r="L110" s="14"/>
    </row>
    <row r="111" spans="2:12" s="137" customFormat="1" ht="17.25" customHeight="1">
      <c r="B111" s="132"/>
      <c r="C111" s="132"/>
      <c r="D111" s="150" t="s">
        <v>56</v>
      </c>
      <c r="E111" s="150"/>
      <c r="F111" s="150"/>
      <c r="G111" s="322">
        <v>10</v>
      </c>
      <c r="H111" s="356">
        <v>36231643.619999997</v>
      </c>
      <c r="I111" s="156"/>
      <c r="J111" s="157"/>
      <c r="K111" s="136"/>
      <c r="L111" s="133"/>
    </row>
    <row r="112" spans="2:12" s="137" customFormat="1" ht="17.25" customHeight="1">
      <c r="B112" s="132"/>
      <c r="C112" s="132"/>
      <c r="D112" s="150" t="s">
        <v>57</v>
      </c>
      <c r="E112" s="150"/>
      <c r="F112" s="150"/>
      <c r="G112" s="322"/>
      <c r="H112" s="356"/>
      <c r="I112" s="155"/>
      <c r="J112" s="115"/>
      <c r="K112" s="136"/>
      <c r="L112" s="133"/>
    </row>
    <row r="113" spans="2:12" s="137" customFormat="1" ht="17.25" customHeight="1">
      <c r="B113" s="132"/>
      <c r="C113" s="132"/>
      <c r="D113" s="150" t="s">
        <v>58</v>
      </c>
      <c r="E113" s="150"/>
      <c r="F113" s="150"/>
      <c r="G113" s="322"/>
      <c r="H113" s="356"/>
      <c r="I113" s="155"/>
      <c r="J113" s="115"/>
      <c r="K113" s="136"/>
      <c r="L113" s="133"/>
    </row>
    <row r="114" spans="2:12" s="137" customFormat="1" ht="17.25" customHeight="1">
      <c r="B114" s="132"/>
      <c r="C114" s="132"/>
      <c r="D114" s="158" t="s">
        <v>59</v>
      </c>
      <c r="E114" s="150"/>
      <c r="F114" s="150"/>
      <c r="G114" s="323"/>
      <c r="H114" s="356">
        <v>1879816.23</v>
      </c>
      <c r="I114" s="156"/>
      <c r="J114" s="157"/>
      <c r="K114" s="136"/>
      <c r="L114" s="133"/>
    </row>
    <row r="115" spans="2:12" s="137" customFormat="1" ht="17.25" customHeight="1">
      <c r="B115" s="132"/>
      <c r="C115" s="132"/>
      <c r="D115" s="158" t="s">
        <v>60</v>
      </c>
      <c r="E115" s="150"/>
      <c r="F115" s="150"/>
      <c r="G115" s="323"/>
      <c r="H115" s="156"/>
      <c r="I115" s="155"/>
      <c r="J115" s="115">
        <v>9399081.1500000004</v>
      </c>
      <c r="K115" s="136"/>
      <c r="L115" s="133"/>
    </row>
    <row r="116" spans="2:12" s="137" customFormat="1" ht="17.25" customHeight="1">
      <c r="B116" s="132"/>
      <c r="C116" s="132"/>
      <c r="D116" s="158" t="s">
        <v>61</v>
      </c>
      <c r="E116" s="150"/>
      <c r="F116" s="150"/>
      <c r="G116" s="322"/>
      <c r="H116" s="156"/>
      <c r="I116" s="156"/>
      <c r="J116" s="115"/>
      <c r="K116" s="136"/>
      <c r="L116" s="133"/>
    </row>
    <row r="117" spans="2:12" s="137" customFormat="1" ht="17.25" customHeight="1">
      <c r="B117" s="132"/>
      <c r="C117" s="132"/>
      <c r="D117" s="159" t="s">
        <v>62</v>
      </c>
      <c r="E117" s="150"/>
      <c r="F117" s="159"/>
      <c r="G117" s="324"/>
      <c r="H117" s="114">
        <f>SUM(H110:H114)</f>
        <v>53261459.849999994</v>
      </c>
      <c r="I117" s="114">
        <f>I112+I113+I115</f>
        <v>0</v>
      </c>
      <c r="J117" s="115">
        <f>J112+J113+J115+J116</f>
        <v>9399081.1500000004</v>
      </c>
      <c r="K117" s="136"/>
      <c r="L117" s="133"/>
    </row>
    <row r="118" spans="2:12" s="137" customFormat="1" ht="17.25" customHeight="1" thickBot="1">
      <c r="B118" s="132"/>
      <c r="C118" s="143"/>
      <c r="D118" s="160" t="s">
        <v>63</v>
      </c>
      <c r="E118" s="161"/>
      <c r="F118" s="160"/>
      <c r="G118" s="346">
        <f>SUM(G110:G117)</f>
        <v>13</v>
      </c>
      <c r="H118" s="504">
        <f>G117+H117+I117+J117</f>
        <v>62660540.999999993</v>
      </c>
      <c r="I118" s="505"/>
      <c r="J118" s="506"/>
      <c r="K118" s="136"/>
      <c r="L118" s="133"/>
    </row>
    <row r="119" spans="2:12" ht="13.5" thickBot="1">
      <c r="B119" s="39"/>
      <c r="C119" s="40"/>
      <c r="D119" s="40"/>
      <c r="E119" s="40"/>
      <c r="F119" s="40"/>
      <c r="G119" s="40"/>
      <c r="H119" s="40"/>
      <c r="I119" s="40"/>
      <c r="J119" s="40"/>
      <c r="K119" s="41"/>
      <c r="L119" s="19"/>
    </row>
  </sheetData>
  <mergeCells count="46">
    <mergeCell ref="H108:J108"/>
    <mergeCell ref="H118:J118"/>
    <mergeCell ref="D70:J70"/>
    <mergeCell ref="D76:E76"/>
    <mergeCell ref="F76:F77"/>
    <mergeCell ref="G76:G77"/>
    <mergeCell ref="H76:J76"/>
    <mergeCell ref="D82:I82"/>
    <mergeCell ref="E53:F53"/>
    <mergeCell ref="I53:J53"/>
    <mergeCell ref="D64:E64"/>
    <mergeCell ref="F64:F65"/>
    <mergeCell ref="G64:G65"/>
    <mergeCell ref="H64:J64"/>
    <mergeCell ref="E47:F47"/>
    <mergeCell ref="E48:F48"/>
    <mergeCell ref="E43:F43"/>
    <mergeCell ref="I43:J43"/>
    <mergeCell ref="C3:J5"/>
    <mergeCell ref="D15:E15"/>
    <mergeCell ref="F15:F16"/>
    <mergeCell ref="G15:G16"/>
    <mergeCell ref="H15:H16"/>
    <mergeCell ref="I15:I16"/>
    <mergeCell ref="J15:J16"/>
    <mergeCell ref="D41:F41"/>
    <mergeCell ref="G41:G42"/>
    <mergeCell ref="H41:H42"/>
    <mergeCell ref="I41:J42"/>
    <mergeCell ref="E42:F42"/>
    <mergeCell ref="E49:F49"/>
    <mergeCell ref="E50:F50"/>
    <mergeCell ref="E51:F51"/>
    <mergeCell ref="E52:F52"/>
    <mergeCell ref="I44:J44"/>
    <mergeCell ref="I45:J45"/>
    <mergeCell ref="I46:J46"/>
    <mergeCell ref="I47:J47"/>
    <mergeCell ref="I48:J48"/>
    <mergeCell ref="I49:J49"/>
    <mergeCell ref="I50:J50"/>
    <mergeCell ref="I51:J51"/>
    <mergeCell ref="I52:J52"/>
    <mergeCell ref="E44:F44"/>
    <mergeCell ref="E45:F45"/>
    <mergeCell ref="E46:F46"/>
  </mergeCells>
  <printOptions horizontalCentered="1"/>
  <pageMargins left="0.23622047244094491" right="0.23622047244094491" top="0.67" bottom="0.31496062992125984" header="0.42" footer="0.31496062992125984"/>
  <pageSetup paperSize="9" scale="3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3"/>
  <sheetViews>
    <sheetView showGridLines="0" topLeftCell="C1" zoomScale="70" zoomScaleNormal="70" workbookViewId="0">
      <selection activeCell="C43" sqref="A43:XFD46"/>
    </sheetView>
  </sheetViews>
  <sheetFormatPr defaultColWidth="9.140625" defaultRowHeight="12.75"/>
  <cols>
    <col min="1" max="1" width="4.28515625" style="1" customWidth="1"/>
    <col min="2" max="2" width="4.5703125" style="1" customWidth="1"/>
    <col min="3" max="3" width="6.140625" style="1" customWidth="1"/>
    <col min="4" max="4" width="30" style="1" customWidth="1"/>
    <col min="5" max="5" width="25.28515625" style="1" customWidth="1"/>
    <col min="6" max="6" width="34.42578125" style="1" customWidth="1"/>
    <col min="7" max="7" width="24.7109375" style="1" customWidth="1"/>
    <col min="8"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12</v>
      </c>
      <c r="D2" s="4"/>
      <c r="E2" s="4"/>
      <c r="F2" s="4"/>
      <c r="G2" s="4"/>
      <c r="H2" s="4"/>
      <c r="I2" s="4"/>
      <c r="J2" s="4"/>
      <c r="K2" s="5"/>
    </row>
    <row r="3" spans="2:11" ht="9.75" customHeight="1">
      <c r="B3" s="7"/>
      <c r="C3" s="482" t="s">
        <v>199</v>
      </c>
      <c r="D3" s="482"/>
      <c r="E3" s="482"/>
      <c r="F3" s="482"/>
      <c r="G3" s="482"/>
      <c r="H3" s="482"/>
      <c r="I3" s="482"/>
      <c r="J3" s="482"/>
      <c r="K3" s="8"/>
    </row>
    <row r="4" spans="2:11">
      <c r="B4" s="7"/>
      <c r="C4" s="482"/>
      <c r="D4" s="482"/>
      <c r="E4" s="482"/>
      <c r="F4" s="482"/>
      <c r="G4" s="482"/>
      <c r="H4" s="482"/>
      <c r="I4" s="482"/>
      <c r="J4" s="482"/>
      <c r="K4" s="8"/>
    </row>
    <row r="5" spans="2:11" ht="18" customHeight="1">
      <c r="B5" s="7"/>
      <c r="C5" s="482"/>
      <c r="D5" s="482"/>
      <c r="E5" s="482"/>
      <c r="F5" s="482"/>
      <c r="G5" s="482"/>
      <c r="H5" s="482"/>
      <c r="I5" s="482"/>
      <c r="J5" s="482"/>
      <c r="K5" s="8"/>
    </row>
    <row r="6" spans="2:11" ht="17.25" customHeight="1">
      <c r="B6" s="7"/>
      <c r="C6" s="310"/>
      <c r="D6" s="310"/>
      <c r="E6" s="310"/>
      <c r="F6" s="310"/>
      <c r="G6" s="310"/>
      <c r="H6" s="310"/>
      <c r="I6" s="310"/>
      <c r="J6" s="310"/>
      <c r="K6" s="8"/>
    </row>
    <row r="7" spans="2:11" s="12" customFormat="1">
      <c r="B7" s="10"/>
      <c r="C7" s="11" t="s">
        <v>0</v>
      </c>
      <c r="E7" s="13" t="s">
        <v>4</v>
      </c>
      <c r="F7" s="11"/>
      <c r="G7" s="14" t="s">
        <v>13</v>
      </c>
      <c r="H7" s="11"/>
      <c r="I7" s="11"/>
      <c r="J7" s="14"/>
      <c r="K7" s="15"/>
    </row>
    <row r="8" spans="2:11" s="12" customFormat="1" ht="15" customHeight="1">
      <c r="B8" s="10"/>
      <c r="C8" s="11" t="s">
        <v>1</v>
      </c>
      <c r="E8" s="16" t="s">
        <v>9</v>
      </c>
      <c r="F8" s="11"/>
      <c r="G8" s="14" t="s">
        <v>14</v>
      </c>
      <c r="H8" s="549" t="s">
        <v>336</v>
      </c>
      <c r="I8" s="550"/>
      <c r="J8" s="11"/>
      <c r="K8" s="15"/>
    </row>
    <row r="9" spans="2:11" s="12" customFormat="1">
      <c r="B9" s="10"/>
      <c r="C9" s="11" t="s">
        <v>193</v>
      </c>
      <c r="D9" s="11"/>
      <c r="E9" s="327">
        <v>20420127</v>
      </c>
      <c r="F9" s="11" t="s">
        <v>15</v>
      </c>
      <c r="G9" s="14" t="s">
        <v>16</v>
      </c>
      <c r="H9" s="366" t="s">
        <v>335</v>
      </c>
      <c r="I9" s="367"/>
      <c r="J9" s="11"/>
      <c r="K9" s="15"/>
    </row>
    <row r="10" spans="2:11" s="12" customFormat="1">
      <c r="B10" s="10"/>
      <c r="C10" s="11"/>
      <c r="D10" s="11"/>
      <c r="E10" s="11"/>
      <c r="F10" s="11"/>
      <c r="G10" s="14" t="s">
        <v>17</v>
      </c>
      <c r="H10" s="366">
        <v>523</v>
      </c>
      <c r="I10" s="367"/>
      <c r="J10" s="11"/>
      <c r="K10" s="15"/>
    </row>
    <row r="11" spans="2:11" s="12" customFormat="1" ht="15">
      <c r="B11" s="10"/>
      <c r="C11" s="11"/>
      <c r="D11" s="11"/>
      <c r="E11" s="11"/>
      <c r="F11" s="11"/>
      <c r="G11" s="14" t="s">
        <v>18</v>
      </c>
      <c r="H11" s="368">
        <v>8290042432</v>
      </c>
      <c r="I11" s="367"/>
      <c r="J11" s="11"/>
      <c r="K11" s="15"/>
    </row>
    <row r="12" spans="2:11" ht="7.5" customHeight="1" thickBot="1">
      <c r="B12" s="7"/>
      <c r="C12" s="19"/>
      <c r="D12" s="19"/>
      <c r="E12" s="19"/>
      <c r="F12" s="19"/>
      <c r="G12" s="19"/>
      <c r="H12" s="19"/>
      <c r="I12" s="19"/>
      <c r="J12" s="19"/>
      <c r="K12" s="8"/>
    </row>
    <row r="13" spans="2:11" s="19" customFormat="1">
      <c r="B13" s="7"/>
      <c r="C13" s="20"/>
      <c r="D13" s="21" t="s">
        <v>19</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83" t="s">
        <v>20</v>
      </c>
      <c r="E15" s="484"/>
      <c r="F15" s="485" t="s">
        <v>156</v>
      </c>
      <c r="G15" s="485" t="s">
        <v>73</v>
      </c>
      <c r="H15" s="487" t="s">
        <v>74</v>
      </c>
      <c r="I15" s="487" t="s">
        <v>157</v>
      </c>
      <c r="J15" s="489" t="s">
        <v>23</v>
      </c>
      <c r="K15" s="8"/>
    </row>
    <row r="16" spans="2:11" ht="43.5" customHeight="1">
      <c r="B16" s="7"/>
      <c r="C16" s="7"/>
      <c r="D16" s="270" t="s">
        <v>159</v>
      </c>
      <c r="E16" s="268" t="s">
        <v>160</v>
      </c>
      <c r="F16" s="486"/>
      <c r="G16" s="486"/>
      <c r="H16" s="488"/>
      <c r="I16" s="488"/>
      <c r="J16" s="490"/>
      <c r="K16" s="8"/>
    </row>
    <row r="17" spans="2:11" ht="33.75" customHeight="1">
      <c r="B17" s="7"/>
      <c r="C17" s="7"/>
      <c r="D17" s="423" t="s">
        <v>337</v>
      </c>
      <c r="E17" s="27" t="s">
        <v>338</v>
      </c>
      <c r="F17" s="27"/>
      <c r="G17" s="27" t="s">
        <v>412</v>
      </c>
      <c r="H17" s="28" t="s">
        <v>436</v>
      </c>
      <c r="I17" s="28" t="s">
        <v>430</v>
      </c>
      <c r="J17" s="424">
        <v>4000000</v>
      </c>
      <c r="K17" s="8"/>
    </row>
    <row r="18" spans="2:11" ht="35.25" customHeight="1">
      <c r="B18" s="7"/>
      <c r="C18" s="7"/>
      <c r="D18" s="425" t="s">
        <v>429</v>
      </c>
      <c r="E18" s="426" t="s">
        <v>340</v>
      </c>
      <c r="F18" s="426"/>
      <c r="G18" s="426" t="s">
        <v>412</v>
      </c>
      <c r="H18" s="427" t="s">
        <v>437</v>
      </c>
      <c r="I18" s="28" t="s">
        <v>430</v>
      </c>
      <c r="J18" s="428">
        <v>4671000</v>
      </c>
      <c r="K18" s="8"/>
    </row>
    <row r="19" spans="2:11" ht="19.5" customHeight="1">
      <c r="B19" s="7"/>
      <c r="C19" s="7"/>
      <c r="D19" s="66" t="s">
        <v>341</v>
      </c>
      <c r="E19" s="66" t="s">
        <v>342</v>
      </c>
      <c r="F19" s="66"/>
      <c r="G19" s="66" t="s">
        <v>438</v>
      </c>
      <c r="H19" s="370" t="s">
        <v>339</v>
      </c>
      <c r="I19" s="28" t="s">
        <v>430</v>
      </c>
      <c r="J19" s="429">
        <v>100000</v>
      </c>
      <c r="K19" s="8"/>
    </row>
    <row r="20" spans="2:11" ht="15" customHeight="1">
      <c r="B20" s="7"/>
      <c r="C20" s="7"/>
      <c r="D20" s="66"/>
      <c r="E20" s="66"/>
      <c r="F20" s="66"/>
      <c r="G20" s="66"/>
      <c r="H20" s="370"/>
      <c r="I20" s="370"/>
      <c r="J20" s="429">
        <f>SUM(J17:J19)</f>
        <v>8771000</v>
      </c>
      <c r="K20" s="8"/>
    </row>
    <row r="21" spans="2:11">
      <c r="B21" s="7"/>
      <c r="C21" s="7"/>
      <c r="D21" s="1" t="s">
        <v>158</v>
      </c>
      <c r="E21" s="19"/>
      <c r="F21" s="19"/>
      <c r="G21" s="19"/>
      <c r="H21" s="19"/>
      <c r="I21" s="19"/>
      <c r="J21" s="8"/>
      <c r="K21" s="8"/>
    </row>
    <row r="22" spans="2:11">
      <c r="B22" s="7"/>
      <c r="C22" s="7"/>
      <c r="D22" s="1" t="s">
        <v>200</v>
      </c>
      <c r="E22" s="36"/>
      <c r="F22" s="36"/>
      <c r="G22" s="36"/>
      <c r="H22" s="36"/>
      <c r="I22" s="36"/>
      <c r="J22" s="37"/>
      <c r="K22" s="8"/>
    </row>
    <row r="23" spans="2:11">
      <c r="B23" s="7"/>
      <c r="C23" s="7"/>
      <c r="D23" s="269" t="s">
        <v>161</v>
      </c>
      <c r="E23" s="36"/>
      <c r="F23" s="36"/>
      <c r="G23" s="36"/>
      <c r="H23" s="36"/>
      <c r="I23" s="36"/>
      <c r="J23" s="37"/>
      <c r="K23" s="8"/>
    </row>
    <row r="24" spans="2:11">
      <c r="B24" s="7"/>
      <c r="C24" s="7"/>
      <c r="D24" s="19" t="s">
        <v>162</v>
      </c>
      <c r="E24" s="36"/>
      <c r="F24" s="36"/>
      <c r="G24" s="36"/>
      <c r="H24" s="36"/>
      <c r="I24" s="36"/>
      <c r="J24" s="37"/>
      <c r="K24" s="8"/>
    </row>
    <row r="25" spans="2:11">
      <c r="B25" s="7"/>
      <c r="C25" s="7"/>
      <c r="D25" s="38" t="s">
        <v>201</v>
      </c>
      <c r="E25" s="36"/>
      <c r="F25" s="36"/>
      <c r="G25" s="36"/>
      <c r="H25" s="36"/>
      <c r="I25" s="36"/>
      <c r="J25" s="37"/>
      <c r="K25" s="8"/>
    </row>
    <row r="26" spans="2:11">
      <c r="B26" s="7"/>
      <c r="C26" s="7"/>
      <c r="D26" s="38" t="s">
        <v>188</v>
      </c>
      <c r="E26" s="36"/>
      <c r="F26" s="36"/>
      <c r="G26" s="36"/>
      <c r="H26" s="36"/>
      <c r="I26" s="36"/>
      <c r="J26" s="37"/>
      <c r="K26" s="8"/>
    </row>
    <row r="27" spans="2:11">
      <c r="B27" s="7"/>
      <c r="C27" s="7"/>
      <c r="D27" s="283"/>
      <c r="E27" s="36"/>
      <c r="F27" s="36"/>
      <c r="G27" s="36"/>
      <c r="H27" s="36"/>
      <c r="I27" s="36"/>
      <c r="J27" s="37"/>
      <c r="K27" s="8"/>
    </row>
    <row r="28" spans="2:11">
      <c r="B28" s="7"/>
      <c r="C28" s="7"/>
      <c r="D28" s="19" t="s">
        <v>202</v>
      </c>
      <c r="E28" s="36"/>
      <c r="F28" s="36"/>
      <c r="G28" s="36"/>
      <c r="H28" s="36"/>
      <c r="I28" s="36"/>
      <c r="J28" s="37"/>
      <c r="K28" s="8"/>
    </row>
    <row r="29" spans="2:11">
      <c r="B29" s="7"/>
      <c r="C29" s="7"/>
      <c r="D29" s="19" t="s">
        <v>163</v>
      </c>
      <c r="E29" s="36"/>
      <c r="F29" s="36"/>
      <c r="G29" s="36"/>
      <c r="H29" s="36"/>
      <c r="I29" s="36"/>
      <c r="J29" s="37"/>
      <c r="K29" s="8"/>
    </row>
    <row r="30" spans="2:11">
      <c r="B30" s="7"/>
      <c r="C30" s="7"/>
      <c r="D30" s="19" t="s">
        <v>181</v>
      </c>
      <c r="E30" s="36"/>
      <c r="F30" s="36"/>
      <c r="G30" s="36"/>
      <c r="H30" s="36"/>
      <c r="I30" s="36"/>
      <c r="J30" s="37"/>
      <c r="K30" s="8"/>
    </row>
    <row r="31" spans="2:11">
      <c r="B31" s="7"/>
      <c r="C31" s="7"/>
      <c r="D31" s="19" t="s">
        <v>164</v>
      </c>
      <c r="E31" s="36"/>
      <c r="F31" s="36"/>
      <c r="G31" s="36"/>
      <c r="H31" s="36"/>
      <c r="I31" s="36"/>
      <c r="J31" s="37"/>
      <c r="K31" s="8"/>
    </row>
    <row r="32" spans="2:11">
      <c r="B32" s="7"/>
      <c r="C32" s="7"/>
      <c r="D32" s="19" t="s">
        <v>165</v>
      </c>
      <c r="E32" s="36"/>
      <c r="F32" s="36"/>
      <c r="G32" s="36"/>
      <c r="H32" s="36"/>
      <c r="I32" s="36"/>
      <c r="J32" s="37"/>
      <c r="K32" s="8"/>
    </row>
    <row r="33" spans="2:12">
      <c r="B33" s="7"/>
      <c r="C33" s="7"/>
      <c r="D33" s="19" t="s">
        <v>166</v>
      </c>
      <c r="E33" s="36"/>
      <c r="F33" s="36"/>
      <c r="G33" s="36"/>
      <c r="H33" s="36"/>
      <c r="I33" s="36"/>
      <c r="J33" s="37"/>
      <c r="K33" s="8"/>
    </row>
    <row r="34" spans="2:12">
      <c r="B34" s="7"/>
      <c r="C34" s="7"/>
      <c r="D34" s="19" t="s">
        <v>167</v>
      </c>
      <c r="E34" s="36"/>
      <c r="F34" s="36"/>
      <c r="G34" s="36"/>
      <c r="H34" s="36"/>
      <c r="I34" s="36"/>
      <c r="J34" s="37"/>
      <c r="K34" s="8"/>
    </row>
    <row r="35" spans="2:12">
      <c r="B35" s="7"/>
      <c r="C35" s="7"/>
      <c r="D35" s="19" t="s">
        <v>168</v>
      </c>
      <c r="E35" s="36"/>
      <c r="F35" s="36"/>
      <c r="G35" s="36"/>
      <c r="H35" s="36"/>
      <c r="I35" s="36"/>
      <c r="J35" s="37"/>
      <c r="K35" s="8"/>
    </row>
    <row r="36" spans="2:12" ht="6" customHeight="1" thickBot="1">
      <c r="B36" s="7"/>
      <c r="C36" s="39"/>
      <c r="D36" s="40"/>
      <c r="E36" s="40"/>
      <c r="F36" s="40"/>
      <c r="G36" s="40"/>
      <c r="H36" s="40"/>
      <c r="I36" s="40"/>
      <c r="J36" s="41"/>
      <c r="K36" s="8"/>
    </row>
    <row r="37" spans="2:12" ht="9" customHeight="1">
      <c r="B37" s="7"/>
      <c r="C37" s="19"/>
      <c r="D37" s="19"/>
      <c r="E37" s="19"/>
      <c r="F37" s="19"/>
      <c r="G37" s="19"/>
      <c r="H37" s="19"/>
      <c r="I37" s="19"/>
      <c r="J37" s="19"/>
      <c r="K37" s="8"/>
    </row>
    <row r="38" spans="2:12" ht="3.75" customHeight="1" thickBot="1">
      <c r="B38" s="7"/>
      <c r="C38" s="19"/>
      <c r="D38" s="19"/>
      <c r="E38" s="19"/>
      <c r="F38" s="19"/>
      <c r="G38" s="19"/>
      <c r="H38" s="19"/>
      <c r="I38" s="19"/>
      <c r="J38" s="19"/>
      <c r="K38" s="8"/>
    </row>
    <row r="39" spans="2:12" ht="15" customHeight="1">
      <c r="B39" s="7"/>
      <c r="C39" s="20"/>
      <c r="D39" s="21" t="s">
        <v>28</v>
      </c>
      <c r="E39" s="22"/>
      <c r="F39" s="22"/>
      <c r="G39" s="22"/>
      <c r="H39" s="22"/>
      <c r="I39" s="22"/>
      <c r="J39" s="23"/>
      <c r="K39" s="8"/>
    </row>
    <row r="40" spans="2:12" ht="8.25" customHeight="1" thickBot="1">
      <c r="B40" s="7"/>
      <c r="C40" s="7"/>
      <c r="D40" s="11"/>
      <c r="E40" s="19"/>
      <c r="F40" s="19"/>
      <c r="G40" s="19"/>
      <c r="H40" s="19"/>
      <c r="I40" s="19"/>
      <c r="J40" s="8"/>
      <c r="K40" s="8"/>
    </row>
    <row r="41" spans="2:12" ht="13.5" customHeight="1">
      <c r="B41" s="7"/>
      <c r="C41" s="7"/>
      <c r="D41" s="471" t="s">
        <v>20</v>
      </c>
      <c r="E41" s="472"/>
      <c r="F41" s="473"/>
      <c r="G41" s="474" t="s">
        <v>21</v>
      </c>
      <c r="H41" s="474" t="s">
        <v>22</v>
      </c>
      <c r="I41" s="476" t="s">
        <v>23</v>
      </c>
      <c r="J41" s="477"/>
      <c r="K41" s="8"/>
    </row>
    <row r="42" spans="2:12" ht="15" customHeight="1">
      <c r="B42" s="7"/>
      <c r="C42" s="7"/>
      <c r="D42" s="24" t="s">
        <v>24</v>
      </c>
      <c r="E42" s="480" t="s">
        <v>25</v>
      </c>
      <c r="F42" s="481"/>
      <c r="G42" s="475"/>
      <c r="H42" s="475"/>
      <c r="I42" s="478"/>
      <c r="J42" s="479"/>
      <c r="K42" s="8"/>
    </row>
    <row r="43" spans="2:12" ht="39.75" customHeight="1">
      <c r="B43" s="7"/>
      <c r="C43" s="7"/>
      <c r="D43" s="369" t="s">
        <v>343</v>
      </c>
      <c r="E43" s="543" t="s">
        <v>344</v>
      </c>
      <c r="F43" s="544"/>
      <c r="G43" s="67" t="s">
        <v>345</v>
      </c>
      <c r="H43" s="452" t="s">
        <v>469</v>
      </c>
      <c r="I43" s="545">
        <v>3573504.14</v>
      </c>
      <c r="J43" s="546"/>
      <c r="K43" s="8"/>
    </row>
    <row r="44" spans="2:12" ht="39.75" customHeight="1">
      <c r="B44" s="7"/>
      <c r="C44" s="7"/>
      <c r="D44" s="369" t="s">
        <v>346</v>
      </c>
      <c r="E44" s="543" t="s">
        <v>347</v>
      </c>
      <c r="F44" s="544"/>
      <c r="G44" s="67" t="s">
        <v>348</v>
      </c>
      <c r="H44" s="453" t="s">
        <v>469</v>
      </c>
      <c r="I44" s="545">
        <v>800000</v>
      </c>
      <c r="J44" s="546"/>
      <c r="K44" s="8"/>
    </row>
    <row r="45" spans="2:12" ht="39.75" customHeight="1">
      <c r="B45" s="7"/>
      <c r="C45" s="7"/>
      <c r="D45" s="369" t="s">
        <v>349</v>
      </c>
      <c r="E45" s="543" t="s">
        <v>350</v>
      </c>
      <c r="F45" s="544"/>
      <c r="G45" s="67" t="s">
        <v>351</v>
      </c>
      <c r="H45" s="453" t="s">
        <v>470</v>
      </c>
      <c r="I45" s="545">
        <v>1400000</v>
      </c>
      <c r="J45" s="546"/>
      <c r="K45" s="8"/>
    </row>
    <row r="46" spans="2:12" ht="39.75" customHeight="1">
      <c r="B46" s="7"/>
      <c r="C46" s="7"/>
      <c r="D46" s="369" t="s">
        <v>352</v>
      </c>
      <c r="E46" s="547" t="s">
        <v>353</v>
      </c>
      <c r="F46" s="548"/>
      <c r="G46" s="67" t="s">
        <v>354</v>
      </c>
      <c r="H46" s="453" t="s">
        <v>471</v>
      </c>
      <c r="I46" s="545">
        <v>2200000</v>
      </c>
      <c r="J46" s="546"/>
      <c r="K46" s="8"/>
    </row>
    <row r="47" spans="2:12" ht="17.25" customHeight="1">
      <c r="B47" s="7"/>
      <c r="C47" s="7"/>
      <c r="D47" s="369"/>
      <c r="E47" s="547"/>
      <c r="F47" s="548"/>
      <c r="G47" s="67"/>
      <c r="H47" s="371"/>
      <c r="I47" s="545">
        <f>SUM(I43:I46)</f>
        <v>7973504.1400000006</v>
      </c>
      <c r="J47" s="546"/>
      <c r="K47" s="8"/>
    </row>
    <row r="48" spans="2:12">
      <c r="B48" s="7"/>
      <c r="C48" s="7"/>
      <c r="D48" s="19" t="s">
        <v>29</v>
      </c>
      <c r="E48" s="36"/>
      <c r="F48" s="36"/>
      <c r="G48" s="36"/>
      <c r="H48" s="36"/>
      <c r="I48" s="36"/>
      <c r="J48" s="37"/>
      <c r="K48" s="8"/>
      <c r="L48" s="19"/>
    </row>
    <row r="49" spans="2:12">
      <c r="B49" s="7"/>
      <c r="C49" s="7"/>
      <c r="D49" s="38" t="s">
        <v>169</v>
      </c>
      <c r="E49" s="36"/>
      <c r="F49" s="36"/>
      <c r="G49" s="36"/>
      <c r="H49" s="36"/>
      <c r="I49" s="36"/>
      <c r="J49" s="37"/>
      <c r="K49" s="8"/>
      <c r="L49" s="19"/>
    </row>
    <row r="50" spans="2:12">
      <c r="B50" s="7"/>
      <c r="C50" s="7"/>
      <c r="D50" s="19" t="s">
        <v>203</v>
      </c>
      <c r="E50" s="38"/>
      <c r="F50" s="51"/>
      <c r="G50" s="52"/>
      <c r="H50" s="52"/>
      <c r="I50" s="52"/>
      <c r="J50" s="53"/>
      <c r="K50" s="8"/>
      <c r="L50" s="54"/>
    </row>
    <row r="51" spans="2:12">
      <c r="B51" s="7"/>
      <c r="C51" s="7"/>
      <c r="D51" s="38" t="s">
        <v>172</v>
      </c>
      <c r="E51" s="38"/>
      <c r="F51" s="51"/>
      <c r="G51" s="52"/>
      <c r="H51" s="52"/>
      <c r="I51" s="52"/>
      <c r="J51" s="53"/>
      <c r="K51" s="8"/>
      <c r="L51" s="54"/>
    </row>
    <row r="52" spans="2:12">
      <c r="B52" s="7"/>
      <c r="C52" s="7"/>
      <c r="D52" s="38" t="s">
        <v>173</v>
      </c>
      <c r="E52" s="36"/>
      <c r="F52" s="36"/>
      <c r="G52" s="36"/>
      <c r="H52" s="36"/>
      <c r="I52" s="36"/>
      <c r="J52" s="37"/>
      <c r="K52" s="8"/>
    </row>
    <row r="53" spans="2:12">
      <c r="B53" s="7"/>
      <c r="C53" s="7"/>
      <c r="D53" s="38" t="s">
        <v>177</v>
      </c>
      <c r="E53" s="36"/>
      <c r="F53" s="36"/>
      <c r="G53" s="36"/>
      <c r="H53" s="36"/>
      <c r="I53" s="36"/>
      <c r="J53" s="37"/>
      <c r="K53" s="8"/>
    </row>
    <row r="54" spans="2:12" ht="13.5" thickBot="1">
      <c r="B54" s="7"/>
      <c r="C54" s="39"/>
      <c r="D54" s="40" t="s">
        <v>178</v>
      </c>
      <c r="E54" s="55"/>
      <c r="F54" s="55"/>
      <c r="G54" s="55"/>
      <c r="H54" s="55"/>
      <c r="I54" s="55"/>
      <c r="J54" s="56"/>
      <c r="K54" s="8"/>
    </row>
    <row r="55" spans="2:12" ht="15.75" customHeight="1" thickBot="1">
      <c r="B55" s="7"/>
      <c r="C55" s="19"/>
      <c r="D55" s="19"/>
      <c r="E55" s="19"/>
      <c r="F55" s="19"/>
      <c r="G55" s="19"/>
      <c r="H55" s="19"/>
      <c r="I55" s="19"/>
      <c r="J55" s="19"/>
      <c r="K55" s="8"/>
      <c r="L55" s="19"/>
    </row>
    <row r="56" spans="2:12" ht="15" customHeight="1">
      <c r="B56" s="7"/>
      <c r="C56" s="2"/>
      <c r="D56" s="57" t="s">
        <v>30</v>
      </c>
      <c r="E56" s="4"/>
      <c r="F56" s="4"/>
      <c r="G56" s="4"/>
      <c r="H56" s="4"/>
      <c r="I56" s="4"/>
      <c r="J56" s="5"/>
      <c r="K56" s="58"/>
      <c r="L56" s="19"/>
    </row>
    <row r="57" spans="2:12" ht="6.75" customHeight="1" thickBot="1">
      <c r="B57" s="7"/>
      <c r="C57" s="59"/>
      <c r="D57" s="60"/>
      <c r="E57" s="60"/>
      <c r="F57" s="60"/>
      <c r="G57" s="60"/>
      <c r="H57" s="60"/>
      <c r="I57" s="60"/>
      <c r="J57" s="58"/>
      <c r="K57" s="58"/>
      <c r="L57" s="19"/>
    </row>
    <row r="58" spans="2:12" s="12" customFormat="1" ht="16.5" customHeight="1">
      <c r="B58" s="10"/>
      <c r="C58" s="61"/>
      <c r="D58" s="491" t="s">
        <v>20</v>
      </c>
      <c r="E58" s="492"/>
      <c r="F58" s="474" t="s">
        <v>21</v>
      </c>
      <c r="G58" s="474" t="s">
        <v>22</v>
      </c>
      <c r="H58" s="474" t="s">
        <v>23</v>
      </c>
      <c r="I58" s="474"/>
      <c r="J58" s="493"/>
      <c r="K58" s="15"/>
    </row>
    <row r="59" spans="2:12" s="12" customFormat="1" ht="17.25" customHeight="1">
      <c r="B59" s="10"/>
      <c r="C59" s="61"/>
      <c r="D59" s="24" t="s">
        <v>24</v>
      </c>
      <c r="E59" s="62" t="s">
        <v>25</v>
      </c>
      <c r="F59" s="475"/>
      <c r="G59" s="475"/>
      <c r="H59" s="63" t="s">
        <v>31</v>
      </c>
      <c r="I59" s="63" t="s">
        <v>32</v>
      </c>
      <c r="J59" s="64" t="s">
        <v>33</v>
      </c>
      <c r="K59" s="15"/>
    </row>
    <row r="60" spans="2:12" ht="18" customHeight="1">
      <c r="B60" s="7"/>
      <c r="C60" s="59"/>
      <c r="D60" s="65"/>
      <c r="E60" s="66"/>
      <c r="F60" s="67"/>
      <c r="G60" s="68"/>
      <c r="H60" s="69"/>
      <c r="I60" s="70"/>
      <c r="J60" s="71"/>
      <c r="K60" s="8"/>
    </row>
    <row r="61" spans="2:12" ht="18" customHeight="1">
      <c r="B61" s="7"/>
      <c r="C61" s="59"/>
      <c r="D61" s="72"/>
      <c r="E61" s="73"/>
      <c r="F61" s="74"/>
      <c r="G61" s="75"/>
      <c r="H61" s="76"/>
      <c r="I61" s="77"/>
      <c r="J61" s="78"/>
      <c r="K61" s="8"/>
    </row>
    <row r="62" spans="2:12" ht="18" customHeight="1" thickBot="1">
      <c r="B62" s="7"/>
      <c r="C62" s="59"/>
      <c r="D62" s="79"/>
      <c r="E62" s="80"/>
      <c r="F62" s="81"/>
      <c r="G62" s="82"/>
      <c r="H62" s="83"/>
      <c r="I62" s="84"/>
      <c r="J62" s="85"/>
      <c r="K62" s="8"/>
    </row>
    <row r="63" spans="2:12" ht="18" customHeight="1">
      <c r="B63" s="7"/>
      <c r="C63" s="59"/>
      <c r="D63" s="273" t="s">
        <v>26</v>
      </c>
      <c r="E63" s="274"/>
      <c r="F63" s="275"/>
      <c r="G63" s="276"/>
      <c r="H63" s="276"/>
      <c r="I63" s="277"/>
      <c r="J63" s="5"/>
      <c r="K63" s="8"/>
    </row>
    <row r="64" spans="2:12" ht="15.75" customHeight="1">
      <c r="B64" s="7"/>
      <c r="C64" s="59"/>
      <c r="D64" s="507" t="s">
        <v>174</v>
      </c>
      <c r="E64" s="508"/>
      <c r="F64" s="508"/>
      <c r="G64" s="508"/>
      <c r="H64" s="508"/>
      <c r="I64" s="508"/>
      <c r="J64" s="509"/>
      <c r="K64" s="58"/>
      <c r="L64" s="19"/>
    </row>
    <row r="65" spans="2:12" ht="15.75" customHeight="1">
      <c r="B65" s="7"/>
      <c r="C65" s="59"/>
      <c r="D65" s="314" t="s">
        <v>175</v>
      </c>
      <c r="E65" s="315"/>
      <c r="F65" s="315"/>
      <c r="G65" s="315"/>
      <c r="H65" s="315"/>
      <c r="I65" s="315"/>
      <c r="J65" s="316"/>
      <c r="K65" s="58"/>
      <c r="L65" s="19"/>
    </row>
    <row r="66" spans="2:12" ht="13.5" thickBot="1">
      <c r="B66" s="7"/>
      <c r="C66" s="86"/>
      <c r="D66" s="164" t="s">
        <v>176</v>
      </c>
      <c r="E66" s="87"/>
      <c r="F66" s="88"/>
      <c r="G66" s="89"/>
      <c r="H66" s="89"/>
      <c r="I66" s="89"/>
      <c r="J66" s="90"/>
      <c r="K66" s="58"/>
      <c r="L66" s="19"/>
    </row>
    <row r="67" spans="2:12" ht="13.5" customHeight="1" thickBot="1">
      <c r="B67" s="7"/>
      <c r="C67" s="60"/>
      <c r="D67" s="91"/>
      <c r="E67" s="92"/>
      <c r="F67" s="93"/>
      <c r="G67" s="94"/>
      <c r="H67" s="94"/>
      <c r="I67" s="94"/>
      <c r="J67" s="94"/>
      <c r="K67" s="58"/>
      <c r="L67" s="19"/>
    </row>
    <row r="68" spans="2:12" ht="15" customHeight="1">
      <c r="B68" s="7"/>
      <c r="C68" s="2"/>
      <c r="D68" s="57" t="s">
        <v>34</v>
      </c>
      <c r="E68" s="4"/>
      <c r="F68" s="4"/>
      <c r="G68" s="4"/>
      <c r="H68" s="4"/>
      <c r="I68" s="4"/>
      <c r="J68" s="5"/>
      <c r="K68" s="58"/>
      <c r="L68" s="19"/>
    </row>
    <row r="69" spans="2:12" ht="5.25" customHeight="1" thickBot="1">
      <c r="B69" s="7"/>
      <c r="C69" s="59"/>
      <c r="D69" s="60"/>
      <c r="E69" s="60"/>
      <c r="F69" s="60"/>
      <c r="G69" s="60"/>
      <c r="H69" s="60"/>
      <c r="I69" s="60"/>
      <c r="J69" s="58"/>
      <c r="K69" s="58"/>
      <c r="L69" s="19"/>
    </row>
    <row r="70" spans="2:12" s="12" customFormat="1" ht="15" customHeight="1">
      <c r="B70" s="10"/>
      <c r="C70" s="61"/>
      <c r="D70" s="491" t="s">
        <v>20</v>
      </c>
      <c r="E70" s="492"/>
      <c r="F70" s="474" t="s">
        <v>21</v>
      </c>
      <c r="G70" s="474" t="s">
        <v>22</v>
      </c>
      <c r="H70" s="474" t="s">
        <v>23</v>
      </c>
      <c r="I70" s="474"/>
      <c r="J70" s="493"/>
      <c r="K70" s="15"/>
    </row>
    <row r="71" spans="2:12" s="12" customFormat="1" ht="23.25" customHeight="1">
      <c r="B71" s="10"/>
      <c r="C71" s="61"/>
      <c r="D71" s="24" t="s">
        <v>24</v>
      </c>
      <c r="E71" s="62" t="s">
        <v>25</v>
      </c>
      <c r="F71" s="475"/>
      <c r="G71" s="475"/>
      <c r="H71" s="63" t="s">
        <v>31</v>
      </c>
      <c r="I71" s="63" t="s">
        <v>32</v>
      </c>
      <c r="J71" s="64" t="s">
        <v>33</v>
      </c>
      <c r="K71" s="15"/>
    </row>
    <row r="72" spans="2:12" ht="18" customHeight="1">
      <c r="B72" s="7"/>
      <c r="C72" s="59"/>
      <c r="D72" s="65"/>
      <c r="E72" s="66"/>
      <c r="F72" s="67"/>
      <c r="G72" s="76"/>
      <c r="H72" s="95"/>
      <c r="I72" s="95"/>
      <c r="J72" s="71"/>
      <c r="K72" s="8"/>
    </row>
    <row r="73" spans="2:12" ht="18" customHeight="1">
      <c r="B73" s="7"/>
      <c r="C73" s="59"/>
      <c r="D73" s="72"/>
      <c r="E73" s="73"/>
      <c r="F73" s="74"/>
      <c r="G73" s="96"/>
      <c r="H73" s="97"/>
      <c r="I73" s="97"/>
      <c r="J73" s="78"/>
      <c r="K73" s="8"/>
    </row>
    <row r="74" spans="2:12" ht="18" customHeight="1" thickBot="1">
      <c r="B74" s="7"/>
      <c r="C74" s="59"/>
      <c r="D74" s="79"/>
      <c r="E74" s="80"/>
      <c r="F74" s="81"/>
      <c r="G74" s="98"/>
      <c r="H74" s="99"/>
      <c r="I74" s="99"/>
      <c r="J74" s="85"/>
      <c r="K74" s="8"/>
    </row>
    <row r="75" spans="2:12">
      <c r="B75" s="7"/>
      <c r="C75" s="59"/>
      <c r="D75" s="19" t="s">
        <v>26</v>
      </c>
      <c r="E75" s="92"/>
      <c r="F75" s="93"/>
      <c r="G75" s="94"/>
      <c r="H75" s="94"/>
      <c r="I75" s="94"/>
      <c r="J75" s="100"/>
      <c r="K75" s="58"/>
      <c r="L75" s="19"/>
    </row>
    <row r="76" spans="2:12" ht="12.75" customHeight="1">
      <c r="B76" s="7"/>
      <c r="C76" s="59"/>
      <c r="D76" s="510" t="s">
        <v>179</v>
      </c>
      <c r="E76" s="510"/>
      <c r="F76" s="510"/>
      <c r="G76" s="510"/>
      <c r="H76" s="510"/>
      <c r="I76" s="510"/>
      <c r="J76" s="271"/>
      <c r="K76" s="58"/>
      <c r="L76" s="19"/>
    </row>
    <row r="77" spans="2:12" ht="13.5" thickBot="1">
      <c r="B77" s="7"/>
      <c r="C77" s="59"/>
      <c r="D77" s="87" t="s">
        <v>180</v>
      </c>
      <c r="E77" s="272"/>
      <c r="F77" s="272"/>
      <c r="G77" s="272"/>
      <c r="H77" s="272"/>
      <c r="I77" s="272"/>
      <c r="J77" s="101"/>
      <c r="K77" s="58"/>
      <c r="L77" s="19"/>
    </row>
    <row r="78" spans="2:12" ht="15" customHeight="1" thickBot="1">
      <c r="B78" s="7"/>
      <c r="C78" s="102"/>
      <c r="D78" s="102"/>
      <c r="E78" s="102"/>
      <c r="F78" s="102"/>
      <c r="G78" s="102"/>
      <c r="H78" s="102"/>
      <c r="I78" s="102"/>
      <c r="J78" s="102"/>
      <c r="K78" s="58"/>
      <c r="L78" s="19"/>
    </row>
    <row r="79" spans="2:12" s="111" customFormat="1" ht="38.25">
      <c r="B79" s="103"/>
      <c r="C79" s="104"/>
      <c r="D79" s="105" t="s">
        <v>192</v>
      </c>
      <c r="E79" s="106"/>
      <c r="F79" s="106"/>
      <c r="G79" s="107"/>
      <c r="H79" s="311" t="s">
        <v>35</v>
      </c>
      <c r="I79" s="311" t="s">
        <v>36</v>
      </c>
      <c r="J79" s="109" t="s">
        <v>37</v>
      </c>
      <c r="K79" s="110"/>
    </row>
    <row r="80" spans="2:12" s="111" customFormat="1" ht="17.25" customHeight="1">
      <c r="B80" s="103"/>
      <c r="C80" s="103"/>
      <c r="D80" s="112" t="s">
        <v>38</v>
      </c>
      <c r="E80" s="113"/>
      <c r="F80" s="113"/>
      <c r="G80" s="113"/>
      <c r="H80" s="114"/>
      <c r="I80" s="114"/>
      <c r="J80" s="114"/>
      <c r="K80" s="110"/>
    </row>
    <row r="81" spans="2:12" s="111" customFormat="1" ht="17.25" customHeight="1">
      <c r="B81" s="103"/>
      <c r="C81" s="103"/>
      <c r="D81" s="112" t="s">
        <v>39</v>
      </c>
      <c r="E81" s="113"/>
      <c r="F81" s="113"/>
      <c r="G81" s="113"/>
      <c r="H81" s="114"/>
      <c r="I81" s="114"/>
      <c r="J81" s="114"/>
      <c r="K81" s="110"/>
    </row>
    <row r="82" spans="2:12" s="111" customFormat="1" ht="17.25" customHeight="1">
      <c r="B82" s="103"/>
      <c r="C82" s="103"/>
      <c r="D82" s="116" t="s">
        <v>40</v>
      </c>
      <c r="E82" s="117"/>
      <c r="F82" s="117"/>
      <c r="G82" s="117"/>
      <c r="H82" s="114"/>
      <c r="I82" s="114">
        <v>3000000</v>
      </c>
      <c r="J82" s="114">
        <v>3000000</v>
      </c>
      <c r="K82" s="110"/>
    </row>
    <row r="83" spans="2:12" s="111" customFormat="1" ht="17.25" customHeight="1">
      <c r="B83" s="103"/>
      <c r="C83" s="103"/>
      <c r="D83" s="112" t="s">
        <v>41</v>
      </c>
      <c r="E83" s="113"/>
      <c r="F83" s="113"/>
      <c r="G83" s="113"/>
      <c r="H83" s="114"/>
      <c r="I83" s="114">
        <v>63019.05</v>
      </c>
      <c r="J83" s="114">
        <v>63019.05</v>
      </c>
      <c r="K83" s="110"/>
    </row>
    <row r="84" spans="2:12" s="111" customFormat="1" ht="17.25" customHeight="1">
      <c r="B84" s="103"/>
      <c r="C84" s="103"/>
      <c r="D84" s="112" t="s">
        <v>42</v>
      </c>
      <c r="E84" s="113"/>
      <c r="F84" s="113"/>
      <c r="G84" s="113"/>
      <c r="H84" s="114"/>
      <c r="I84" s="114"/>
      <c r="J84" s="114"/>
      <c r="K84" s="110"/>
    </row>
    <row r="85" spans="2:12" s="111" customFormat="1" ht="17.25" customHeight="1">
      <c r="B85" s="103"/>
      <c r="C85" s="103"/>
      <c r="D85" s="116" t="s">
        <v>43</v>
      </c>
      <c r="E85" s="117"/>
      <c r="F85" s="117"/>
      <c r="G85" s="117"/>
      <c r="H85" s="114"/>
      <c r="I85" s="114"/>
      <c r="J85" s="114"/>
      <c r="K85" s="110"/>
    </row>
    <row r="86" spans="2:12" s="111" customFormat="1" ht="17.25" customHeight="1">
      <c r="B86" s="103"/>
      <c r="C86" s="103"/>
      <c r="D86" s="116" t="s">
        <v>194</v>
      </c>
      <c r="E86" s="117"/>
      <c r="F86" s="117"/>
      <c r="G86" s="117"/>
      <c r="H86" s="114"/>
      <c r="I86" s="114"/>
      <c r="J86" s="114"/>
      <c r="K86" s="110"/>
    </row>
    <row r="87" spans="2:12" s="111" customFormat="1" ht="17.25" customHeight="1">
      <c r="B87" s="103"/>
      <c r="C87" s="103"/>
      <c r="D87" s="116" t="s">
        <v>44</v>
      </c>
      <c r="E87" s="117"/>
      <c r="F87" s="117"/>
      <c r="G87" s="117"/>
      <c r="H87" s="114"/>
      <c r="I87" s="114"/>
      <c r="J87" s="114"/>
      <c r="K87" s="110"/>
    </row>
    <row r="88" spans="2:12" s="111" customFormat="1" ht="17.25" customHeight="1">
      <c r="B88" s="103"/>
      <c r="C88" s="103"/>
      <c r="D88" s="116" t="s">
        <v>45</v>
      </c>
      <c r="E88" s="117"/>
      <c r="F88" s="117"/>
      <c r="G88" s="117"/>
      <c r="H88" s="114"/>
      <c r="I88" s="114"/>
      <c r="J88" s="114"/>
      <c r="K88" s="110"/>
    </row>
    <row r="89" spans="2:12" s="111" customFormat="1" ht="17.25" customHeight="1">
      <c r="B89" s="103"/>
      <c r="C89" s="103"/>
      <c r="D89" s="116" t="s">
        <v>46</v>
      </c>
      <c r="E89" s="117"/>
      <c r="F89" s="117"/>
      <c r="G89" s="117"/>
      <c r="H89" s="114"/>
      <c r="I89" s="114"/>
      <c r="J89" s="114"/>
      <c r="K89" s="110"/>
    </row>
    <row r="90" spans="2:12" s="111" customFormat="1" ht="17.25" customHeight="1">
      <c r="B90" s="103"/>
      <c r="C90" s="103"/>
      <c r="D90" s="116" t="s">
        <v>47</v>
      </c>
      <c r="E90" s="117"/>
      <c r="F90" s="117"/>
      <c r="G90" s="117"/>
      <c r="H90" s="118"/>
      <c r="I90" s="114"/>
      <c r="J90" s="114"/>
      <c r="K90" s="110"/>
    </row>
    <row r="91" spans="2:12" s="111" customFormat="1" ht="17.25" customHeight="1">
      <c r="B91" s="103"/>
      <c r="C91" s="103"/>
      <c r="D91" s="119" t="s">
        <v>2</v>
      </c>
      <c r="E91" s="18"/>
      <c r="F91" s="18"/>
      <c r="G91" s="18"/>
      <c r="H91" s="120"/>
      <c r="I91" s="120">
        <f>SUM(I82:I90)</f>
        <v>3063019.05</v>
      </c>
      <c r="J91" s="120">
        <f>SUM(J82:J90)</f>
        <v>3063019.05</v>
      </c>
      <c r="K91" s="110"/>
    </row>
    <row r="92" spans="2:12" s="111" customFormat="1" ht="17.25" customHeight="1">
      <c r="B92" s="103"/>
      <c r="C92" s="103"/>
      <c r="D92" s="315" t="s">
        <v>48</v>
      </c>
      <c r="E92" s="308"/>
      <c r="F92" s="308"/>
      <c r="G92" s="14"/>
      <c r="H92" s="307"/>
      <c r="I92" s="307"/>
      <c r="J92" s="307"/>
      <c r="K92" s="110"/>
    </row>
    <row r="93" spans="2:12" s="111" customFormat="1" ht="15" customHeight="1" thickBot="1">
      <c r="B93" s="103"/>
      <c r="C93" s="121"/>
      <c r="D93" s="309" t="s">
        <v>196</v>
      </c>
      <c r="E93" s="309"/>
      <c r="F93" s="309"/>
      <c r="G93" s="123"/>
      <c r="H93" s="124"/>
      <c r="I93" s="124"/>
      <c r="J93" s="125"/>
      <c r="K93" s="110"/>
    </row>
    <row r="94" spans="2:12" ht="15.75" customHeight="1" thickBot="1">
      <c r="B94" s="7"/>
      <c r="C94" s="19"/>
      <c r="D94" s="19"/>
      <c r="E94" s="19"/>
      <c r="F94" s="19"/>
      <c r="G94" s="19"/>
      <c r="H94" s="19"/>
      <c r="I94" s="19"/>
      <c r="J94" s="19"/>
      <c r="K94" s="8"/>
      <c r="L94" s="19"/>
    </row>
    <row r="95" spans="2:12" s="131" customFormat="1">
      <c r="B95" s="61"/>
      <c r="C95" s="126"/>
      <c r="D95" s="57" t="s">
        <v>49</v>
      </c>
      <c r="E95" s="127"/>
      <c r="F95" s="127"/>
      <c r="G95" s="57"/>
      <c r="H95" s="57"/>
      <c r="I95" s="57"/>
      <c r="J95" s="128"/>
      <c r="K95" s="129"/>
      <c r="L95" s="130"/>
    </row>
    <row r="96" spans="2:12" s="137" customFormat="1" ht="17.25" customHeight="1">
      <c r="B96" s="132"/>
      <c r="C96" s="132"/>
      <c r="D96" s="133"/>
      <c r="E96" s="315"/>
      <c r="F96" s="315"/>
      <c r="G96" s="315"/>
      <c r="H96" s="315"/>
      <c r="I96" s="315"/>
      <c r="J96" s="313" t="s">
        <v>23</v>
      </c>
      <c r="K96" s="136"/>
      <c r="L96" s="133"/>
    </row>
    <row r="97" spans="2:12" s="137" customFormat="1" ht="17.25" customHeight="1">
      <c r="B97" s="132"/>
      <c r="C97" s="132"/>
      <c r="D97" s="138" t="s">
        <v>50</v>
      </c>
      <c r="E97" s="139"/>
      <c r="F97" s="139"/>
      <c r="G97" s="139"/>
      <c r="H97" s="139"/>
      <c r="I97" s="140"/>
      <c r="J97" s="115">
        <v>612603.81000000006</v>
      </c>
      <c r="K97" s="136"/>
      <c r="L97" s="133"/>
    </row>
    <row r="98" spans="2:12" s="137" customFormat="1" ht="17.25" customHeight="1">
      <c r="B98" s="132"/>
      <c r="C98" s="132"/>
      <c r="D98" s="141" t="s">
        <v>51</v>
      </c>
      <c r="E98" s="139"/>
      <c r="F98" s="139"/>
      <c r="G98" s="139"/>
      <c r="H98" s="139"/>
      <c r="I98" s="139"/>
      <c r="J98" s="115"/>
      <c r="K98" s="136"/>
      <c r="L98" s="133"/>
    </row>
    <row r="99" spans="2:12" s="137" customFormat="1" ht="14.25" customHeight="1">
      <c r="B99" s="132"/>
      <c r="C99" s="132"/>
      <c r="D99" s="142" t="s">
        <v>2</v>
      </c>
      <c r="E99" s="139"/>
      <c r="F99" s="139"/>
      <c r="G99" s="139"/>
      <c r="H99" s="139"/>
      <c r="I99" s="139"/>
      <c r="J99" s="115">
        <f>SUM(J97:J98)</f>
        <v>612603.81000000006</v>
      </c>
      <c r="K99" s="136"/>
      <c r="L99" s="133"/>
    </row>
    <row r="100" spans="2:12" s="137" customFormat="1" ht="14.25" customHeight="1" thickBot="1">
      <c r="B100" s="132"/>
      <c r="C100" s="143"/>
      <c r="D100" s="122" t="s">
        <v>191</v>
      </c>
      <c r="E100" s="122"/>
      <c r="F100" s="144"/>
      <c r="G100" s="144"/>
      <c r="H100" s="124"/>
      <c r="I100" s="124"/>
      <c r="J100" s="145"/>
      <c r="K100" s="136"/>
    </row>
    <row r="101" spans="2:12" s="6" customFormat="1" ht="15" customHeight="1" thickBot="1">
      <c r="B101" s="59"/>
      <c r="C101" s="60"/>
      <c r="D101" s="60"/>
      <c r="E101" s="60"/>
      <c r="F101" s="60"/>
      <c r="G101" s="60"/>
      <c r="H101" s="60"/>
      <c r="I101" s="60"/>
      <c r="J101" s="60"/>
      <c r="K101" s="58"/>
      <c r="L101" s="60"/>
    </row>
    <row r="102" spans="2:12" s="6" customFormat="1" ht="15" customHeight="1">
      <c r="B102" s="59"/>
      <c r="C102" s="2"/>
      <c r="D102" s="21" t="s">
        <v>52</v>
      </c>
      <c r="E102" s="4"/>
      <c r="F102" s="4"/>
      <c r="G102" s="4"/>
      <c r="H102" s="501" t="s">
        <v>23</v>
      </c>
      <c r="I102" s="502"/>
      <c r="J102" s="503"/>
      <c r="K102" s="58"/>
      <c r="L102" s="60"/>
    </row>
    <row r="103" spans="2:12" s="6" customFormat="1" ht="17.25" customHeight="1">
      <c r="B103" s="59"/>
      <c r="C103" s="59"/>
      <c r="D103" s="317" t="s">
        <v>53</v>
      </c>
      <c r="E103" s="147"/>
      <c r="F103" s="317"/>
      <c r="G103" s="148" t="s">
        <v>54</v>
      </c>
      <c r="H103" s="63" t="s">
        <v>31</v>
      </c>
      <c r="I103" s="63" t="s">
        <v>32</v>
      </c>
      <c r="J103" s="64" t="s">
        <v>33</v>
      </c>
      <c r="K103" s="58"/>
      <c r="L103" s="60"/>
    </row>
    <row r="104" spans="2:12" s="154" customFormat="1" ht="17.25" customHeight="1">
      <c r="B104" s="149"/>
      <c r="C104" s="149"/>
      <c r="D104" s="150" t="s">
        <v>55</v>
      </c>
      <c r="E104" s="317"/>
      <c r="F104" s="150"/>
      <c r="G104" s="321">
        <v>3</v>
      </c>
      <c r="H104" s="120">
        <v>8771000</v>
      </c>
      <c r="I104" s="151"/>
      <c r="J104" s="152"/>
      <c r="K104" s="153"/>
      <c r="L104" s="14"/>
    </row>
    <row r="105" spans="2:12" s="137" customFormat="1" ht="17.25" customHeight="1">
      <c r="B105" s="132"/>
      <c r="C105" s="132"/>
      <c r="D105" s="150" t="s">
        <v>56</v>
      </c>
      <c r="E105" s="150"/>
      <c r="F105" s="150"/>
      <c r="G105" s="322">
        <v>4</v>
      </c>
      <c r="H105" s="356">
        <v>7973504.1399999997</v>
      </c>
      <c r="I105" s="156"/>
      <c r="J105" s="157"/>
      <c r="K105" s="136"/>
      <c r="L105" s="133"/>
    </row>
    <row r="106" spans="2:12" s="137" customFormat="1" ht="17.25" customHeight="1">
      <c r="B106" s="132"/>
      <c r="C106" s="132"/>
      <c r="D106" s="150" t="s">
        <v>57</v>
      </c>
      <c r="E106" s="150"/>
      <c r="F106" s="150"/>
      <c r="G106" s="322"/>
      <c r="H106" s="356"/>
      <c r="I106" s="155"/>
      <c r="J106" s="115"/>
      <c r="K106" s="136"/>
      <c r="L106" s="133"/>
    </row>
    <row r="107" spans="2:12" s="137" customFormat="1" ht="17.25" customHeight="1">
      <c r="B107" s="132"/>
      <c r="C107" s="132"/>
      <c r="D107" s="150" t="s">
        <v>58</v>
      </c>
      <c r="E107" s="150"/>
      <c r="F107" s="150"/>
      <c r="G107" s="322"/>
      <c r="H107" s="356"/>
      <c r="I107" s="155"/>
      <c r="J107" s="115"/>
      <c r="K107" s="136"/>
      <c r="L107" s="133"/>
    </row>
    <row r="108" spans="2:12" s="137" customFormat="1" ht="17.25" customHeight="1">
      <c r="B108" s="132"/>
      <c r="C108" s="132"/>
      <c r="D108" s="158" t="s">
        <v>59</v>
      </c>
      <c r="E108" s="150"/>
      <c r="F108" s="150"/>
      <c r="G108" s="323"/>
      <c r="H108" s="356">
        <v>612603.81000000006</v>
      </c>
      <c r="I108" s="156"/>
      <c r="J108" s="157"/>
      <c r="K108" s="136"/>
      <c r="L108" s="133"/>
    </row>
    <row r="109" spans="2:12" s="137" customFormat="1" ht="17.25" customHeight="1">
      <c r="B109" s="132"/>
      <c r="C109" s="132"/>
      <c r="D109" s="158" t="s">
        <v>60</v>
      </c>
      <c r="E109" s="150"/>
      <c r="F109" s="150"/>
      <c r="G109" s="323"/>
      <c r="H109" s="156"/>
      <c r="I109" s="155"/>
      <c r="J109" s="115">
        <v>3063019.05</v>
      </c>
      <c r="K109" s="136"/>
      <c r="L109" s="133"/>
    </row>
    <row r="110" spans="2:12" s="137" customFormat="1" ht="17.25" customHeight="1">
      <c r="B110" s="132"/>
      <c r="C110" s="132"/>
      <c r="D110" s="158" t="s">
        <v>61</v>
      </c>
      <c r="E110" s="150"/>
      <c r="F110" s="150"/>
      <c r="G110" s="322"/>
      <c r="H110" s="156"/>
      <c r="I110" s="156"/>
      <c r="J110" s="115"/>
      <c r="K110" s="136"/>
      <c r="L110" s="133"/>
    </row>
    <row r="111" spans="2:12" s="137" customFormat="1" ht="17.25" customHeight="1">
      <c r="B111" s="132"/>
      <c r="C111" s="132"/>
      <c r="D111" s="159" t="s">
        <v>62</v>
      </c>
      <c r="E111" s="150"/>
      <c r="F111" s="159"/>
      <c r="G111" s="324"/>
      <c r="H111" s="114">
        <f>SUM(H104:H108)</f>
        <v>17357107.949999999</v>
      </c>
      <c r="I111" s="114">
        <f>I106+I107+I109</f>
        <v>0</v>
      </c>
      <c r="J111" s="115">
        <f>J106+J107+J109+J110</f>
        <v>3063019.05</v>
      </c>
      <c r="K111" s="136"/>
      <c r="L111" s="133"/>
    </row>
    <row r="112" spans="2:12" s="137" customFormat="1" ht="17.25" customHeight="1" thickBot="1">
      <c r="B112" s="132"/>
      <c r="C112" s="143"/>
      <c r="D112" s="160" t="s">
        <v>63</v>
      </c>
      <c r="E112" s="161"/>
      <c r="F112" s="160"/>
      <c r="G112" s="346">
        <f>SUM(G104:G111)</f>
        <v>7</v>
      </c>
      <c r="H112" s="504">
        <f>G111+H111+I111+J111</f>
        <v>20420127</v>
      </c>
      <c r="I112" s="505"/>
      <c r="J112" s="506"/>
      <c r="K112" s="136"/>
      <c r="L112" s="133"/>
    </row>
    <row r="113" spans="2:12" ht="13.5" thickBot="1">
      <c r="B113" s="39"/>
      <c r="C113" s="40"/>
      <c r="D113" s="40"/>
      <c r="E113" s="40"/>
      <c r="F113" s="40"/>
      <c r="G113" s="40"/>
      <c r="H113" s="40"/>
      <c r="I113" s="40"/>
      <c r="J113" s="40"/>
      <c r="K113" s="41"/>
      <c r="L113" s="19"/>
    </row>
  </sheetData>
  <mergeCells count="35">
    <mergeCell ref="H102:J102"/>
    <mergeCell ref="H112:J112"/>
    <mergeCell ref="D64:J64"/>
    <mergeCell ref="D70:E70"/>
    <mergeCell ref="F70:F71"/>
    <mergeCell ref="G70:G71"/>
    <mergeCell ref="H70:J70"/>
    <mergeCell ref="D76:I76"/>
    <mergeCell ref="E47:F47"/>
    <mergeCell ref="I47:J47"/>
    <mergeCell ref="D58:E58"/>
    <mergeCell ref="F58:F59"/>
    <mergeCell ref="G58:G59"/>
    <mergeCell ref="H58:J58"/>
    <mergeCell ref="E43:F43"/>
    <mergeCell ref="I43:J43"/>
    <mergeCell ref="C3:J5"/>
    <mergeCell ref="D15:E15"/>
    <mergeCell ref="F15:F16"/>
    <mergeCell ref="G15:G16"/>
    <mergeCell ref="H15:H16"/>
    <mergeCell ref="I15:I16"/>
    <mergeCell ref="J15:J16"/>
    <mergeCell ref="H8:I8"/>
    <mergeCell ref="D41:F41"/>
    <mergeCell ref="G41:G42"/>
    <mergeCell ref="H41:H42"/>
    <mergeCell ref="I41:J42"/>
    <mergeCell ref="E42:F42"/>
    <mergeCell ref="E44:F44"/>
    <mergeCell ref="I44:J44"/>
    <mergeCell ref="E45:F45"/>
    <mergeCell ref="I45:J45"/>
    <mergeCell ref="E46:F46"/>
    <mergeCell ref="I46:J46"/>
  </mergeCells>
  <printOptions horizontalCentered="1"/>
  <pageMargins left="0.23622047244094491" right="0.23622047244094491" top="0.67" bottom="0.31496062992125984" header="0.42" footer="0.31496062992125984"/>
  <pageSetup paperSize="9" scale="4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33"/>
  <sheetViews>
    <sheetView showGridLines="0" topLeftCell="A91" zoomScale="70" zoomScaleNormal="70" workbookViewId="0">
      <selection activeCell="D64" sqref="D64"/>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12</v>
      </c>
      <c r="D2" s="4"/>
      <c r="E2" s="4"/>
      <c r="F2" s="4"/>
      <c r="G2" s="4"/>
      <c r="H2" s="4"/>
      <c r="I2" s="4"/>
      <c r="J2" s="4"/>
      <c r="K2" s="5"/>
    </row>
    <row r="3" spans="2:11" ht="9.75" customHeight="1">
      <c r="B3" s="7"/>
      <c r="C3" s="482" t="s">
        <v>199</v>
      </c>
      <c r="D3" s="482"/>
      <c r="E3" s="482"/>
      <c r="F3" s="482"/>
      <c r="G3" s="482"/>
      <c r="H3" s="482"/>
      <c r="I3" s="482"/>
      <c r="J3" s="482"/>
      <c r="K3" s="8"/>
    </row>
    <row r="4" spans="2:11">
      <c r="B4" s="7"/>
      <c r="C4" s="482"/>
      <c r="D4" s="482"/>
      <c r="E4" s="482"/>
      <c r="F4" s="482"/>
      <c r="G4" s="482"/>
      <c r="H4" s="482"/>
      <c r="I4" s="482"/>
      <c r="J4" s="482"/>
      <c r="K4" s="8"/>
    </row>
    <row r="5" spans="2:11" ht="18" customHeight="1">
      <c r="B5" s="7"/>
      <c r="C5" s="482"/>
      <c r="D5" s="482"/>
      <c r="E5" s="482"/>
      <c r="F5" s="482"/>
      <c r="G5" s="482"/>
      <c r="H5" s="482"/>
      <c r="I5" s="482"/>
      <c r="J5" s="482"/>
      <c r="K5" s="8"/>
    </row>
    <row r="6" spans="2:11" ht="17.25" customHeight="1">
      <c r="B6" s="7"/>
      <c r="C6" s="9"/>
      <c r="D6" s="9"/>
      <c r="E6" s="9"/>
      <c r="F6" s="9"/>
      <c r="G6" s="9"/>
      <c r="H6" s="9"/>
      <c r="I6" s="9"/>
      <c r="J6" s="9"/>
      <c r="K6" s="8"/>
    </row>
    <row r="7" spans="2:11" s="12" customFormat="1">
      <c r="B7" s="10"/>
      <c r="C7" s="11" t="s">
        <v>0</v>
      </c>
      <c r="E7" s="13" t="s">
        <v>4</v>
      </c>
      <c r="F7" s="11"/>
      <c r="G7" s="14" t="s">
        <v>13</v>
      </c>
      <c r="H7" s="11"/>
      <c r="I7" s="11"/>
      <c r="J7" s="14"/>
      <c r="K7" s="15"/>
    </row>
    <row r="8" spans="2:11" s="12" customFormat="1">
      <c r="B8" s="10"/>
      <c r="C8" s="11" t="s">
        <v>1</v>
      </c>
      <c r="E8" s="16" t="s">
        <v>400</v>
      </c>
      <c r="F8" s="11"/>
      <c r="G8" s="14" t="s">
        <v>14</v>
      </c>
      <c r="H8" s="17" t="s">
        <v>401</v>
      </c>
      <c r="I8" s="14"/>
      <c r="J8" s="11"/>
      <c r="K8" s="15"/>
    </row>
    <row r="9" spans="2:11" s="12" customFormat="1">
      <c r="B9" s="10"/>
      <c r="C9" s="11" t="s">
        <v>193</v>
      </c>
      <c r="D9" s="11"/>
      <c r="E9" s="383">
        <v>35833027</v>
      </c>
      <c r="F9" s="11" t="s">
        <v>15</v>
      </c>
      <c r="G9" s="14" t="s">
        <v>16</v>
      </c>
      <c r="H9" s="18" t="s">
        <v>402</v>
      </c>
      <c r="I9" s="14"/>
      <c r="J9" s="11"/>
      <c r="K9" s="15"/>
    </row>
    <row r="10" spans="2:11" s="12" customFormat="1">
      <c r="B10" s="10"/>
      <c r="C10" s="11"/>
      <c r="D10" s="11"/>
      <c r="E10" s="11"/>
      <c r="F10" s="11"/>
      <c r="G10" s="14" t="s">
        <v>17</v>
      </c>
      <c r="H10" s="365">
        <v>496</v>
      </c>
      <c r="I10" s="14"/>
      <c r="J10" s="11"/>
      <c r="K10" s="15"/>
    </row>
    <row r="11" spans="2:11" s="12" customFormat="1">
      <c r="B11" s="10"/>
      <c r="C11" s="11"/>
      <c r="D11" s="11"/>
      <c r="E11" s="11"/>
      <c r="F11" s="11"/>
      <c r="G11" s="14" t="s">
        <v>18</v>
      </c>
      <c r="H11" s="365">
        <v>4710004790</v>
      </c>
      <c r="I11" s="14"/>
      <c r="J11" s="11"/>
      <c r="K11" s="15"/>
    </row>
    <row r="12" spans="2:11" ht="7.5" customHeight="1" thickBot="1">
      <c r="B12" s="7"/>
      <c r="C12" s="19"/>
      <c r="D12" s="19"/>
      <c r="E12" s="19"/>
      <c r="F12" s="19"/>
      <c r="G12" s="19"/>
      <c r="H12" s="19"/>
      <c r="I12" s="19"/>
      <c r="J12" s="19"/>
      <c r="K12" s="8"/>
    </row>
    <row r="13" spans="2:11" s="19" customFormat="1">
      <c r="B13" s="7"/>
      <c r="C13" s="20"/>
      <c r="D13" s="21" t="s">
        <v>19</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83" t="s">
        <v>20</v>
      </c>
      <c r="E15" s="484"/>
      <c r="F15" s="485" t="s">
        <v>156</v>
      </c>
      <c r="G15" s="485" t="s">
        <v>73</v>
      </c>
      <c r="H15" s="487" t="s">
        <v>74</v>
      </c>
      <c r="I15" s="487" t="s">
        <v>157</v>
      </c>
      <c r="J15" s="489" t="s">
        <v>23</v>
      </c>
      <c r="K15" s="8"/>
    </row>
    <row r="16" spans="2:11" ht="43.5" customHeight="1">
      <c r="B16" s="7"/>
      <c r="C16" s="7"/>
      <c r="D16" s="270" t="s">
        <v>159</v>
      </c>
      <c r="E16" s="268" t="s">
        <v>160</v>
      </c>
      <c r="F16" s="486"/>
      <c r="G16" s="486"/>
      <c r="H16" s="488"/>
      <c r="I16" s="488"/>
      <c r="J16" s="490"/>
      <c r="K16" s="8"/>
    </row>
    <row r="17" spans="2:11" ht="32.25" customHeight="1">
      <c r="B17" s="7"/>
      <c r="C17" s="7"/>
      <c r="D17" s="26" t="s">
        <v>355</v>
      </c>
      <c r="E17" s="372" t="s">
        <v>356</v>
      </c>
      <c r="F17" s="27"/>
      <c r="G17" s="372" t="s">
        <v>368</v>
      </c>
      <c r="H17" s="376" t="s">
        <v>369</v>
      </c>
      <c r="I17" s="376" t="s">
        <v>370</v>
      </c>
      <c r="J17" s="359">
        <f>460000*1.2</f>
        <v>552000</v>
      </c>
      <c r="K17" s="8"/>
    </row>
    <row r="18" spans="2:11" ht="32.25" customHeight="1">
      <c r="B18" s="7"/>
      <c r="C18" s="7"/>
      <c r="D18" s="29" t="s">
        <v>357</v>
      </c>
      <c r="E18" s="373" t="s">
        <v>358</v>
      </c>
      <c r="F18" s="30"/>
      <c r="G18" s="373" t="s">
        <v>368</v>
      </c>
      <c r="H18" s="377" t="s">
        <v>369</v>
      </c>
      <c r="I18" s="377" t="s">
        <v>370</v>
      </c>
      <c r="J18" s="48">
        <f>580000*1.2</f>
        <v>696000</v>
      </c>
      <c r="K18" s="8"/>
    </row>
    <row r="19" spans="2:11" ht="32.25" customHeight="1" thickBot="1">
      <c r="B19" s="7"/>
      <c r="C19" s="7"/>
      <c r="D19" s="33" t="s">
        <v>359</v>
      </c>
      <c r="E19" s="374" t="s">
        <v>360</v>
      </c>
      <c r="F19" s="30"/>
      <c r="G19" s="374" t="s">
        <v>368</v>
      </c>
      <c r="H19" s="378" t="s">
        <v>369</v>
      </c>
      <c r="I19" s="378" t="s">
        <v>370</v>
      </c>
      <c r="J19" s="379">
        <f>680000*1.2</f>
        <v>816000</v>
      </c>
      <c r="K19" s="8"/>
    </row>
    <row r="20" spans="2:11" ht="32.25" customHeight="1">
      <c r="B20" s="7"/>
      <c r="C20" s="7"/>
      <c r="D20" s="26" t="s">
        <v>361</v>
      </c>
      <c r="E20" s="375" t="s">
        <v>362</v>
      </c>
      <c r="F20" s="30"/>
      <c r="G20" s="372" t="s">
        <v>368</v>
      </c>
      <c r="H20" s="376" t="s">
        <v>369</v>
      </c>
      <c r="I20" s="376" t="s">
        <v>370</v>
      </c>
      <c r="J20" s="359">
        <f>656000*1.2</f>
        <v>787200</v>
      </c>
      <c r="K20" s="8"/>
    </row>
    <row r="21" spans="2:11" ht="32.25" customHeight="1">
      <c r="B21" s="7"/>
      <c r="C21" s="7"/>
      <c r="D21" s="29" t="s">
        <v>363</v>
      </c>
      <c r="E21" s="373" t="s">
        <v>364</v>
      </c>
      <c r="F21" s="30"/>
      <c r="G21" s="373" t="s">
        <v>368</v>
      </c>
      <c r="H21" s="377" t="s">
        <v>369</v>
      </c>
      <c r="I21" s="377" t="s">
        <v>370</v>
      </c>
      <c r="J21" s="48">
        <f>650000*1.2</f>
        <v>780000</v>
      </c>
      <c r="K21" s="8"/>
    </row>
    <row r="22" spans="2:11" ht="32.25" customHeight="1" thickBot="1">
      <c r="B22" s="7"/>
      <c r="C22" s="7"/>
      <c r="D22" s="33" t="s">
        <v>365</v>
      </c>
      <c r="E22" s="33" t="s">
        <v>365</v>
      </c>
      <c r="F22" s="30"/>
      <c r="G22" s="374" t="s">
        <v>368</v>
      </c>
      <c r="H22" s="378" t="s">
        <v>369</v>
      </c>
      <c r="I22" s="378" t="s">
        <v>370</v>
      </c>
      <c r="J22" s="380">
        <f>395000*1.2</f>
        <v>474000</v>
      </c>
      <c r="K22" s="8"/>
    </row>
    <row r="23" spans="2:11" ht="32.25" customHeight="1" thickBot="1">
      <c r="B23" s="7"/>
      <c r="C23" s="7"/>
      <c r="D23" s="33" t="s">
        <v>366</v>
      </c>
      <c r="E23" s="374" t="s">
        <v>367</v>
      </c>
      <c r="F23" s="30"/>
      <c r="G23" s="374" t="s">
        <v>368</v>
      </c>
      <c r="H23" s="378" t="s">
        <v>369</v>
      </c>
      <c r="I23" s="378" t="s">
        <v>370</v>
      </c>
      <c r="J23" s="380">
        <f>525000*1.2</f>
        <v>630000</v>
      </c>
      <c r="K23" s="8"/>
    </row>
    <row r="24" spans="2:11" ht="15" customHeight="1" thickBot="1">
      <c r="B24" s="7"/>
      <c r="C24" s="7"/>
      <c r="D24" s="33"/>
      <c r="E24" s="34"/>
      <c r="F24" s="34"/>
      <c r="G24" s="34"/>
      <c r="H24" s="35"/>
      <c r="I24" s="35"/>
      <c r="J24" s="320">
        <f>SUM(J17:J23)</f>
        <v>4735200</v>
      </c>
      <c r="K24" s="8"/>
    </row>
    <row r="25" spans="2:11">
      <c r="B25" s="7"/>
      <c r="C25" s="7"/>
      <c r="D25" s="1" t="s">
        <v>158</v>
      </c>
      <c r="E25" s="19"/>
      <c r="F25" s="19"/>
      <c r="G25" s="19"/>
      <c r="H25" s="19"/>
      <c r="I25" s="19"/>
      <c r="J25" s="8"/>
      <c r="K25" s="8"/>
    </row>
    <row r="26" spans="2:11">
      <c r="B26" s="7"/>
      <c r="C26" s="7"/>
      <c r="D26" s="1" t="s">
        <v>200</v>
      </c>
      <c r="E26" s="36"/>
      <c r="F26" s="36"/>
      <c r="G26" s="36"/>
      <c r="H26" s="36"/>
      <c r="I26" s="36"/>
      <c r="J26" s="37"/>
      <c r="K26" s="8"/>
    </row>
    <row r="27" spans="2:11">
      <c r="B27" s="7"/>
      <c r="C27" s="7"/>
      <c r="D27" s="269" t="s">
        <v>161</v>
      </c>
      <c r="E27" s="36"/>
      <c r="F27" s="36"/>
      <c r="G27" s="36"/>
      <c r="H27" s="36"/>
      <c r="I27" s="36"/>
      <c r="J27" s="37"/>
      <c r="K27" s="8"/>
    </row>
    <row r="28" spans="2:11">
      <c r="B28" s="7"/>
      <c r="C28" s="7"/>
      <c r="D28" s="19" t="s">
        <v>162</v>
      </c>
      <c r="E28" s="36"/>
      <c r="F28" s="36"/>
      <c r="G28" s="36"/>
      <c r="H28" s="36"/>
      <c r="I28" s="36"/>
      <c r="J28" s="37"/>
      <c r="K28" s="8"/>
    </row>
    <row r="29" spans="2:11">
      <c r="B29" s="7"/>
      <c r="C29" s="7"/>
      <c r="D29" s="38" t="s">
        <v>201</v>
      </c>
      <c r="E29" s="36"/>
      <c r="F29" s="36"/>
      <c r="G29" s="36"/>
      <c r="H29" s="36"/>
      <c r="I29" s="36"/>
      <c r="J29" s="37"/>
      <c r="K29" s="8"/>
    </row>
    <row r="30" spans="2:11">
      <c r="B30" s="7"/>
      <c r="C30" s="7"/>
      <c r="D30" s="38" t="s">
        <v>188</v>
      </c>
      <c r="E30" s="36"/>
      <c r="F30" s="36"/>
      <c r="G30" s="36"/>
      <c r="H30" s="36"/>
      <c r="I30" s="36"/>
      <c r="J30" s="37"/>
      <c r="K30" s="8"/>
    </row>
    <row r="31" spans="2:11">
      <c r="B31" s="7"/>
      <c r="C31" s="7"/>
      <c r="D31" s="283"/>
      <c r="E31" s="36"/>
      <c r="F31" s="36"/>
      <c r="G31" s="36"/>
      <c r="H31" s="36"/>
      <c r="I31" s="36"/>
      <c r="J31" s="37"/>
      <c r="K31" s="8"/>
    </row>
    <row r="32" spans="2:11">
      <c r="B32" s="7"/>
      <c r="C32" s="7"/>
      <c r="D32" s="19" t="s">
        <v>202</v>
      </c>
      <c r="E32" s="36"/>
      <c r="F32" s="36"/>
      <c r="G32" s="36"/>
      <c r="H32" s="36"/>
      <c r="I32" s="36"/>
      <c r="J32" s="37"/>
      <c r="K32" s="8"/>
    </row>
    <row r="33" spans="2:11">
      <c r="B33" s="7"/>
      <c r="C33" s="7"/>
      <c r="D33" s="19" t="s">
        <v>163</v>
      </c>
      <c r="E33" s="36"/>
      <c r="F33" s="36"/>
      <c r="G33" s="36"/>
      <c r="H33" s="36"/>
      <c r="I33" s="36"/>
      <c r="J33" s="37"/>
      <c r="K33" s="8"/>
    </row>
    <row r="34" spans="2:11">
      <c r="B34" s="7"/>
      <c r="C34" s="7"/>
      <c r="D34" s="19" t="s">
        <v>181</v>
      </c>
      <c r="E34" s="36"/>
      <c r="F34" s="36"/>
      <c r="G34" s="36"/>
      <c r="H34" s="36"/>
      <c r="I34" s="36"/>
      <c r="J34" s="37"/>
      <c r="K34" s="8"/>
    </row>
    <row r="35" spans="2:11">
      <c r="B35" s="7"/>
      <c r="C35" s="7"/>
      <c r="D35" s="19" t="s">
        <v>164</v>
      </c>
      <c r="E35" s="36"/>
      <c r="F35" s="36"/>
      <c r="G35" s="36"/>
      <c r="H35" s="36"/>
      <c r="I35" s="36"/>
      <c r="J35" s="37"/>
      <c r="K35" s="8"/>
    </row>
    <row r="36" spans="2:11">
      <c r="B36" s="7"/>
      <c r="C36" s="7"/>
      <c r="D36" s="19" t="s">
        <v>165</v>
      </c>
      <c r="E36" s="36"/>
      <c r="F36" s="36"/>
      <c r="G36" s="36"/>
      <c r="H36" s="36"/>
      <c r="I36" s="36"/>
      <c r="J36" s="37"/>
      <c r="K36" s="8"/>
    </row>
    <row r="37" spans="2:11">
      <c r="B37" s="7"/>
      <c r="C37" s="7"/>
      <c r="D37" s="19" t="s">
        <v>166</v>
      </c>
      <c r="E37" s="36"/>
      <c r="F37" s="36"/>
      <c r="G37" s="36"/>
      <c r="H37" s="36"/>
      <c r="I37" s="36"/>
      <c r="J37" s="37"/>
      <c r="K37" s="8"/>
    </row>
    <row r="38" spans="2:11">
      <c r="B38" s="7"/>
      <c r="C38" s="7"/>
      <c r="D38" s="19" t="s">
        <v>167</v>
      </c>
      <c r="E38" s="36"/>
      <c r="F38" s="36"/>
      <c r="G38" s="36"/>
      <c r="H38" s="36"/>
      <c r="I38" s="36"/>
      <c r="J38" s="37"/>
      <c r="K38" s="8"/>
    </row>
    <row r="39" spans="2:11">
      <c r="B39" s="7"/>
      <c r="C39" s="7"/>
      <c r="D39" s="19" t="s">
        <v>168</v>
      </c>
      <c r="E39" s="36"/>
      <c r="F39" s="36"/>
      <c r="G39" s="36"/>
      <c r="H39" s="36"/>
      <c r="I39" s="36"/>
      <c r="J39" s="37"/>
      <c r="K39" s="8"/>
    </row>
    <row r="40" spans="2:11" ht="6" customHeight="1" thickBot="1">
      <c r="B40" s="7"/>
      <c r="C40" s="39"/>
      <c r="D40" s="40"/>
      <c r="E40" s="40"/>
      <c r="F40" s="40"/>
      <c r="G40" s="40"/>
      <c r="H40" s="40"/>
      <c r="I40" s="40"/>
      <c r="J40" s="41"/>
      <c r="K40" s="8"/>
    </row>
    <row r="41" spans="2:11" ht="9" customHeight="1">
      <c r="B41" s="7"/>
      <c r="C41" s="19"/>
      <c r="D41" s="19"/>
      <c r="E41" s="19"/>
      <c r="F41" s="19"/>
      <c r="G41" s="19"/>
      <c r="H41" s="19"/>
      <c r="I41" s="19"/>
      <c r="J41" s="19"/>
      <c r="K41" s="8"/>
    </row>
    <row r="42" spans="2:11" ht="3.75" customHeight="1" thickBot="1">
      <c r="B42" s="7"/>
      <c r="C42" s="19"/>
      <c r="D42" s="19"/>
      <c r="E42" s="19"/>
      <c r="F42" s="19"/>
      <c r="G42" s="19"/>
      <c r="H42" s="19"/>
      <c r="I42" s="19"/>
      <c r="J42" s="19"/>
      <c r="K42" s="8"/>
    </row>
    <row r="43" spans="2:11" ht="15" customHeight="1">
      <c r="B43" s="7"/>
      <c r="C43" s="20"/>
      <c r="D43" s="21" t="s">
        <v>28</v>
      </c>
      <c r="E43" s="22"/>
      <c r="F43" s="22"/>
      <c r="G43" s="22"/>
      <c r="H43" s="22"/>
      <c r="I43" s="22"/>
      <c r="J43" s="23"/>
      <c r="K43" s="8"/>
    </row>
    <row r="44" spans="2:11" ht="8.25" customHeight="1" thickBot="1">
      <c r="B44" s="7"/>
      <c r="C44" s="7"/>
      <c r="D44" s="11"/>
      <c r="E44" s="19"/>
      <c r="F44" s="19"/>
      <c r="G44" s="19"/>
      <c r="H44" s="19"/>
      <c r="I44" s="19"/>
      <c r="J44" s="8"/>
      <c r="K44" s="8"/>
    </row>
    <row r="45" spans="2:11" ht="13.5" customHeight="1">
      <c r="B45" s="7"/>
      <c r="C45" s="7"/>
      <c r="D45" s="471" t="s">
        <v>20</v>
      </c>
      <c r="E45" s="472"/>
      <c r="F45" s="473"/>
      <c r="G45" s="474" t="s">
        <v>21</v>
      </c>
      <c r="H45" s="474" t="s">
        <v>22</v>
      </c>
      <c r="I45" s="476" t="s">
        <v>23</v>
      </c>
      <c r="J45" s="477"/>
      <c r="K45" s="8"/>
    </row>
    <row r="46" spans="2:11" ht="15" customHeight="1">
      <c r="B46" s="7"/>
      <c r="C46" s="7"/>
      <c r="D46" s="24" t="s">
        <v>24</v>
      </c>
      <c r="E46" s="480" t="s">
        <v>25</v>
      </c>
      <c r="F46" s="481"/>
      <c r="G46" s="475"/>
      <c r="H46" s="475"/>
      <c r="I46" s="478"/>
      <c r="J46" s="479"/>
      <c r="K46" s="8"/>
    </row>
    <row r="47" spans="2:11" ht="17.25" customHeight="1">
      <c r="B47" s="7"/>
      <c r="C47" s="7"/>
      <c r="D47" s="26" t="s">
        <v>371</v>
      </c>
      <c r="E47" s="559" t="s">
        <v>371</v>
      </c>
      <c r="F47" s="560"/>
      <c r="G47" s="42" t="s">
        <v>390</v>
      </c>
      <c r="H47" s="42" t="s">
        <v>391</v>
      </c>
      <c r="I47" s="496">
        <f>1546460.88*1.2</f>
        <v>1855753.0559999999</v>
      </c>
      <c r="J47" s="497"/>
      <c r="K47" s="8"/>
    </row>
    <row r="48" spans="2:11" ht="17.25" customHeight="1">
      <c r="B48" s="7"/>
      <c r="C48" s="7"/>
      <c r="D48" s="29" t="s">
        <v>372</v>
      </c>
      <c r="E48" s="561" t="s">
        <v>372</v>
      </c>
      <c r="F48" s="500"/>
      <c r="G48" s="42" t="s">
        <v>390</v>
      </c>
      <c r="H48" s="42" t="s">
        <v>391</v>
      </c>
      <c r="I48" s="496">
        <f>3020414.74*1.2</f>
        <v>3624497.6880000001</v>
      </c>
      <c r="J48" s="497"/>
      <c r="K48" s="8"/>
    </row>
    <row r="49" spans="2:11" ht="17.25" customHeight="1" thickBot="1">
      <c r="B49" s="7"/>
      <c r="C49" s="7"/>
      <c r="D49" s="381" t="s">
        <v>373</v>
      </c>
      <c r="E49" s="562" t="s">
        <v>373</v>
      </c>
      <c r="F49" s="563"/>
      <c r="G49" s="49" t="s">
        <v>390</v>
      </c>
      <c r="H49" s="50" t="s">
        <v>392</v>
      </c>
      <c r="I49" s="557">
        <f>857257.84*1.2</f>
        <v>1028709.4079999999</v>
      </c>
      <c r="J49" s="558"/>
      <c r="K49" s="8"/>
    </row>
    <row r="50" spans="2:11" ht="17.25" customHeight="1" thickBot="1">
      <c r="B50" s="7"/>
      <c r="C50" s="7"/>
      <c r="D50" s="381" t="s">
        <v>374</v>
      </c>
      <c r="E50" s="564" t="s">
        <v>374</v>
      </c>
      <c r="F50" s="565"/>
      <c r="G50" s="49" t="s">
        <v>390</v>
      </c>
      <c r="H50" s="50" t="s">
        <v>393</v>
      </c>
      <c r="I50" s="551">
        <f>2459333.05*1.2</f>
        <v>2951199.6599999997</v>
      </c>
      <c r="J50" s="552"/>
      <c r="K50" s="8"/>
    </row>
    <row r="51" spans="2:11" ht="17.25" customHeight="1" thickBot="1">
      <c r="B51" s="7"/>
      <c r="C51" s="7"/>
      <c r="D51" s="33" t="s">
        <v>375</v>
      </c>
      <c r="E51" s="555" t="s">
        <v>375</v>
      </c>
      <c r="F51" s="556"/>
      <c r="G51" s="49" t="s">
        <v>390</v>
      </c>
      <c r="H51" s="50" t="s">
        <v>394</v>
      </c>
      <c r="I51" s="551">
        <f>2308134.56*1.2</f>
        <v>2769761.4720000001</v>
      </c>
      <c r="J51" s="552"/>
      <c r="K51" s="8"/>
    </row>
    <row r="52" spans="2:11" ht="17.25" customHeight="1" thickBot="1">
      <c r="B52" s="7"/>
      <c r="C52" s="7"/>
      <c r="D52" s="33" t="s">
        <v>376</v>
      </c>
      <c r="E52" s="555" t="s">
        <v>376</v>
      </c>
      <c r="F52" s="556"/>
      <c r="G52" s="49" t="s">
        <v>390</v>
      </c>
      <c r="H52" s="50" t="s">
        <v>395</v>
      </c>
      <c r="I52" s="551">
        <f>3555422.33*1.2</f>
        <v>4266506.7960000001</v>
      </c>
      <c r="J52" s="552"/>
      <c r="K52" s="8"/>
    </row>
    <row r="53" spans="2:11" ht="17.25" customHeight="1" thickBot="1">
      <c r="B53" s="7"/>
      <c r="C53" s="7"/>
      <c r="D53" s="33" t="s">
        <v>377</v>
      </c>
      <c r="E53" s="555" t="s">
        <v>377</v>
      </c>
      <c r="F53" s="556"/>
      <c r="G53" s="49" t="s">
        <v>390</v>
      </c>
      <c r="H53" s="50" t="s">
        <v>396</v>
      </c>
      <c r="I53" s="551">
        <f>299890.4*1.2</f>
        <v>359868.48000000004</v>
      </c>
      <c r="J53" s="552"/>
      <c r="K53" s="8"/>
    </row>
    <row r="54" spans="2:11" ht="17.25" customHeight="1" thickBot="1">
      <c r="B54" s="7"/>
      <c r="C54" s="7"/>
      <c r="D54" s="33" t="s">
        <v>378</v>
      </c>
      <c r="E54" s="555" t="s">
        <v>378</v>
      </c>
      <c r="F54" s="556"/>
      <c r="G54" s="49" t="s">
        <v>390</v>
      </c>
      <c r="H54" s="50" t="s">
        <v>397</v>
      </c>
      <c r="I54" s="551">
        <f>299890.4*1.2</f>
        <v>359868.48000000004</v>
      </c>
      <c r="J54" s="552"/>
      <c r="K54" s="8"/>
    </row>
    <row r="55" spans="2:11" ht="17.25" customHeight="1" thickBot="1">
      <c r="B55" s="7"/>
      <c r="C55" s="7"/>
      <c r="D55" s="33" t="s">
        <v>379</v>
      </c>
      <c r="E55" s="555" t="s">
        <v>379</v>
      </c>
      <c r="F55" s="556"/>
      <c r="G55" s="49" t="s">
        <v>390</v>
      </c>
      <c r="H55" s="50" t="s">
        <v>398</v>
      </c>
      <c r="I55" s="551">
        <f>759000*1.2</f>
        <v>910800</v>
      </c>
      <c r="J55" s="552"/>
      <c r="K55" s="8"/>
    </row>
    <row r="56" spans="2:11" ht="17.25" customHeight="1" thickBot="1">
      <c r="B56" s="7"/>
      <c r="C56" s="7"/>
      <c r="D56" s="33" t="s">
        <v>380</v>
      </c>
      <c r="E56" s="555" t="s">
        <v>380</v>
      </c>
      <c r="F56" s="556"/>
      <c r="G56" s="49" t="s">
        <v>390</v>
      </c>
      <c r="H56" s="50" t="s">
        <v>397</v>
      </c>
      <c r="I56" s="551">
        <f>625965*1.2</f>
        <v>751158</v>
      </c>
      <c r="J56" s="552"/>
      <c r="K56" s="8"/>
    </row>
    <row r="57" spans="2:11" ht="17.25" customHeight="1" thickBot="1">
      <c r="B57" s="7"/>
      <c r="C57" s="7"/>
      <c r="D57" s="33" t="s">
        <v>381</v>
      </c>
      <c r="E57" s="555" t="s">
        <v>381</v>
      </c>
      <c r="F57" s="556"/>
      <c r="G57" s="49" t="s">
        <v>390</v>
      </c>
      <c r="H57" s="50" t="s">
        <v>397</v>
      </c>
      <c r="I57" s="551">
        <f>656000*1.2</f>
        <v>787200</v>
      </c>
      <c r="J57" s="552"/>
      <c r="K57" s="8"/>
    </row>
    <row r="58" spans="2:11" ht="17.25" customHeight="1" thickBot="1">
      <c r="B58" s="7"/>
      <c r="C58" s="7"/>
      <c r="D58" s="33" t="s">
        <v>382</v>
      </c>
      <c r="E58" s="555" t="s">
        <v>382</v>
      </c>
      <c r="F58" s="556"/>
      <c r="G58" s="49" t="s">
        <v>390</v>
      </c>
      <c r="H58" s="50" t="s">
        <v>398</v>
      </c>
      <c r="I58" s="551">
        <f>390000*1.2</f>
        <v>468000</v>
      </c>
      <c r="J58" s="552"/>
      <c r="K58" s="8"/>
    </row>
    <row r="59" spans="2:11" ht="17.25" customHeight="1" thickBot="1">
      <c r="B59" s="7"/>
      <c r="C59" s="7"/>
      <c r="D59" s="33" t="s">
        <v>383</v>
      </c>
      <c r="E59" s="555" t="s">
        <v>383</v>
      </c>
      <c r="F59" s="556"/>
      <c r="G59" s="49" t="s">
        <v>390</v>
      </c>
      <c r="H59" s="50" t="s">
        <v>397</v>
      </c>
      <c r="I59" s="551">
        <f>436000*1.2</f>
        <v>523200</v>
      </c>
      <c r="J59" s="552"/>
      <c r="K59" s="8"/>
    </row>
    <row r="60" spans="2:11" ht="17.25" customHeight="1" thickBot="1">
      <c r="B60" s="7"/>
      <c r="C60" s="7"/>
      <c r="D60" s="33" t="s">
        <v>384</v>
      </c>
      <c r="E60" s="555" t="s">
        <v>384</v>
      </c>
      <c r="F60" s="556"/>
      <c r="G60" s="49" t="s">
        <v>390</v>
      </c>
      <c r="H60" s="50" t="s">
        <v>397</v>
      </c>
      <c r="I60" s="551">
        <f>419000*1.2</f>
        <v>502800</v>
      </c>
      <c r="J60" s="552"/>
      <c r="K60" s="8"/>
    </row>
    <row r="61" spans="2:11" ht="17.25" customHeight="1" thickBot="1">
      <c r="B61" s="7"/>
      <c r="C61" s="7"/>
      <c r="D61" s="33" t="s">
        <v>385</v>
      </c>
      <c r="E61" s="555" t="s">
        <v>385</v>
      </c>
      <c r="F61" s="556"/>
      <c r="G61" s="49" t="s">
        <v>390</v>
      </c>
      <c r="H61" s="50" t="s">
        <v>397</v>
      </c>
      <c r="I61" s="551">
        <f>477132.58*1.2</f>
        <v>572559.09600000002</v>
      </c>
      <c r="J61" s="552"/>
      <c r="K61" s="8"/>
    </row>
    <row r="62" spans="2:11" ht="17.25" customHeight="1" thickBot="1">
      <c r="B62" s="7"/>
      <c r="C62" s="7"/>
      <c r="D62" s="33" t="s">
        <v>386</v>
      </c>
      <c r="E62" s="555" t="s">
        <v>386</v>
      </c>
      <c r="F62" s="556"/>
      <c r="G62" s="49" t="s">
        <v>390</v>
      </c>
      <c r="H62" s="50" t="s">
        <v>397</v>
      </c>
      <c r="I62" s="551">
        <v>454735.10499999998</v>
      </c>
      <c r="J62" s="552"/>
      <c r="K62" s="8"/>
    </row>
    <row r="63" spans="2:11" ht="17.25" customHeight="1" thickBot="1">
      <c r="B63" s="7"/>
      <c r="C63" s="7"/>
      <c r="D63" s="33" t="s">
        <v>387</v>
      </c>
      <c r="E63" s="555" t="s">
        <v>387</v>
      </c>
      <c r="F63" s="556"/>
      <c r="G63" s="49" t="s">
        <v>390</v>
      </c>
      <c r="H63" s="50" t="s">
        <v>397</v>
      </c>
      <c r="I63" s="551">
        <v>478735.10499999998</v>
      </c>
      <c r="J63" s="552"/>
      <c r="K63" s="8"/>
    </row>
    <row r="64" spans="2:11" ht="17.25" customHeight="1" thickBot="1">
      <c r="B64" s="7"/>
      <c r="C64" s="7"/>
      <c r="D64" s="33" t="s">
        <v>388</v>
      </c>
      <c r="E64" s="555" t="s">
        <v>388</v>
      </c>
      <c r="F64" s="556"/>
      <c r="G64" s="49" t="s">
        <v>399</v>
      </c>
      <c r="H64" s="50" t="s">
        <v>399</v>
      </c>
      <c r="I64" s="551">
        <v>991264.89599999995</v>
      </c>
      <c r="J64" s="552"/>
      <c r="K64" s="8"/>
    </row>
    <row r="65" spans="2:12" ht="17.25" customHeight="1" thickBot="1">
      <c r="B65" s="7"/>
      <c r="C65" s="7"/>
      <c r="D65" s="33" t="s">
        <v>389</v>
      </c>
      <c r="E65" s="555" t="s">
        <v>389</v>
      </c>
      <c r="F65" s="556"/>
      <c r="G65" s="49" t="s">
        <v>399</v>
      </c>
      <c r="H65" s="50" t="s">
        <v>399</v>
      </c>
      <c r="I65" s="551">
        <v>991264.89599999995</v>
      </c>
      <c r="J65" s="552"/>
      <c r="K65" s="8"/>
    </row>
    <row r="66" spans="2:12" ht="17.25" customHeight="1">
      <c r="B66" s="7"/>
      <c r="C66" s="7"/>
      <c r="D66" s="29"/>
      <c r="E66" s="32"/>
      <c r="F66" s="44"/>
      <c r="G66" s="45"/>
      <c r="H66" s="46"/>
      <c r="I66" s="553"/>
      <c r="J66" s="554"/>
      <c r="K66" s="8"/>
    </row>
    <row r="67" spans="2:12" ht="17.25" customHeight="1" thickBot="1">
      <c r="B67" s="7"/>
      <c r="C67" s="7"/>
      <c r="D67" s="33"/>
      <c r="E67" s="524"/>
      <c r="F67" s="470"/>
      <c r="G67" s="49"/>
      <c r="H67" s="50"/>
      <c r="I67" s="557">
        <f>SUM(I47:I66)</f>
        <v>24647882.138000004</v>
      </c>
      <c r="J67" s="531"/>
      <c r="K67" s="8"/>
    </row>
    <row r="68" spans="2:12">
      <c r="B68" s="7"/>
      <c r="C68" s="7"/>
      <c r="D68" s="19" t="s">
        <v>29</v>
      </c>
      <c r="E68" s="36"/>
      <c r="F68" s="36"/>
      <c r="G68" s="36"/>
      <c r="H68" s="36"/>
      <c r="I68" s="36"/>
      <c r="J68" s="37"/>
      <c r="K68" s="8"/>
      <c r="L68" s="19"/>
    </row>
    <row r="69" spans="2:12">
      <c r="B69" s="7"/>
      <c r="C69" s="7"/>
      <c r="D69" s="38" t="s">
        <v>169</v>
      </c>
      <c r="E69" s="36"/>
      <c r="F69" s="36"/>
      <c r="G69" s="36"/>
      <c r="H69" s="36"/>
      <c r="I69" s="36"/>
      <c r="J69" s="37"/>
      <c r="K69" s="8"/>
      <c r="L69" s="19"/>
    </row>
    <row r="70" spans="2:12">
      <c r="B70" s="7"/>
      <c r="C70" s="7"/>
      <c r="D70" s="19" t="s">
        <v>203</v>
      </c>
      <c r="E70" s="38"/>
      <c r="F70" s="51"/>
      <c r="G70" s="52"/>
      <c r="H70" s="52"/>
      <c r="I70" s="52"/>
      <c r="J70" s="53"/>
      <c r="K70" s="8"/>
      <c r="L70" s="54"/>
    </row>
    <row r="71" spans="2:12">
      <c r="B71" s="7"/>
      <c r="C71" s="7"/>
      <c r="D71" s="38" t="s">
        <v>172</v>
      </c>
      <c r="E71" s="38"/>
      <c r="F71" s="51"/>
      <c r="G71" s="52"/>
      <c r="H71" s="52"/>
      <c r="I71" s="52"/>
      <c r="J71" s="53"/>
      <c r="K71" s="8"/>
      <c r="L71" s="54"/>
    </row>
    <row r="72" spans="2:12">
      <c r="B72" s="7"/>
      <c r="C72" s="7"/>
      <c r="D72" s="38" t="s">
        <v>173</v>
      </c>
      <c r="E72" s="36"/>
      <c r="F72" s="36"/>
      <c r="G72" s="36"/>
      <c r="H72" s="36"/>
      <c r="I72" s="36"/>
      <c r="J72" s="37"/>
      <c r="K72" s="8"/>
    </row>
    <row r="73" spans="2:12">
      <c r="B73" s="7"/>
      <c r="C73" s="7"/>
      <c r="D73" s="38" t="s">
        <v>177</v>
      </c>
      <c r="E73" s="36"/>
      <c r="F73" s="36"/>
      <c r="G73" s="36"/>
      <c r="H73" s="36"/>
      <c r="I73" s="36"/>
      <c r="J73" s="37"/>
      <c r="K73" s="8"/>
    </row>
    <row r="74" spans="2:12" ht="13.5" thickBot="1">
      <c r="B74" s="7"/>
      <c r="C74" s="39"/>
      <c r="D74" s="40" t="s">
        <v>178</v>
      </c>
      <c r="E74" s="55"/>
      <c r="F74" s="55"/>
      <c r="G74" s="55"/>
      <c r="H74" s="55"/>
      <c r="I74" s="55"/>
      <c r="J74" s="56"/>
      <c r="K74" s="8"/>
    </row>
    <row r="75" spans="2:12" ht="15.75" customHeight="1" thickBot="1">
      <c r="B75" s="7"/>
      <c r="C75" s="19"/>
      <c r="D75" s="19"/>
      <c r="E75" s="19"/>
      <c r="F75" s="19"/>
      <c r="G75" s="19"/>
      <c r="H75" s="19"/>
      <c r="I75" s="19"/>
      <c r="J75" s="19"/>
      <c r="K75" s="8"/>
      <c r="L75" s="19"/>
    </row>
    <row r="76" spans="2:12" ht="15" customHeight="1">
      <c r="B76" s="7"/>
      <c r="C76" s="2"/>
      <c r="D76" s="57" t="s">
        <v>30</v>
      </c>
      <c r="E76" s="4"/>
      <c r="F76" s="4"/>
      <c r="G76" s="4"/>
      <c r="H76" s="4"/>
      <c r="I76" s="4"/>
      <c r="J76" s="5"/>
      <c r="K76" s="58"/>
      <c r="L76" s="19"/>
    </row>
    <row r="77" spans="2:12" ht="6.75" customHeight="1" thickBot="1">
      <c r="B77" s="7"/>
      <c r="C77" s="59"/>
      <c r="D77" s="60"/>
      <c r="E77" s="60"/>
      <c r="F77" s="60"/>
      <c r="G77" s="60"/>
      <c r="H77" s="60"/>
      <c r="I77" s="60"/>
      <c r="J77" s="58"/>
      <c r="K77" s="58"/>
      <c r="L77" s="19"/>
    </row>
    <row r="78" spans="2:12" s="12" customFormat="1" ht="16.5" customHeight="1">
      <c r="B78" s="10"/>
      <c r="C78" s="61"/>
      <c r="D78" s="491" t="s">
        <v>20</v>
      </c>
      <c r="E78" s="492"/>
      <c r="F78" s="474" t="s">
        <v>21</v>
      </c>
      <c r="G78" s="474" t="s">
        <v>22</v>
      </c>
      <c r="H78" s="474" t="s">
        <v>23</v>
      </c>
      <c r="I78" s="474"/>
      <c r="J78" s="493"/>
      <c r="K78" s="15"/>
    </row>
    <row r="79" spans="2:12" s="12" customFormat="1" ht="17.25" customHeight="1">
      <c r="B79" s="10"/>
      <c r="C79" s="61"/>
      <c r="D79" s="24" t="s">
        <v>24</v>
      </c>
      <c r="E79" s="62" t="s">
        <v>25</v>
      </c>
      <c r="F79" s="475"/>
      <c r="G79" s="475"/>
      <c r="H79" s="63" t="s">
        <v>31</v>
      </c>
      <c r="I79" s="63" t="s">
        <v>32</v>
      </c>
      <c r="J79" s="64" t="s">
        <v>33</v>
      </c>
      <c r="K79" s="15"/>
    </row>
    <row r="80" spans="2:12" ht="18" customHeight="1">
      <c r="B80" s="7"/>
      <c r="C80" s="59"/>
      <c r="D80" s="65"/>
      <c r="E80" s="66"/>
      <c r="F80" s="67"/>
      <c r="G80" s="68"/>
      <c r="H80" s="69"/>
      <c r="I80" s="70"/>
      <c r="J80" s="71"/>
      <c r="K80" s="8"/>
    </row>
    <row r="81" spans="2:12" ht="18" customHeight="1">
      <c r="B81" s="7"/>
      <c r="C81" s="59"/>
      <c r="D81" s="72"/>
      <c r="E81" s="73"/>
      <c r="F81" s="74"/>
      <c r="G81" s="75"/>
      <c r="H81" s="76"/>
      <c r="I81" s="77"/>
      <c r="J81" s="78"/>
      <c r="K81" s="8"/>
    </row>
    <row r="82" spans="2:12" ht="18" customHeight="1" thickBot="1">
      <c r="B82" s="7"/>
      <c r="C82" s="59"/>
      <c r="D82" s="79"/>
      <c r="E82" s="80"/>
      <c r="F82" s="81"/>
      <c r="G82" s="82"/>
      <c r="H82" s="83"/>
      <c r="I82" s="84"/>
      <c r="J82" s="85"/>
      <c r="K82" s="8"/>
    </row>
    <row r="83" spans="2:12" ht="18" customHeight="1">
      <c r="B83" s="7"/>
      <c r="C83" s="59"/>
      <c r="D83" s="273" t="s">
        <v>26</v>
      </c>
      <c r="E83" s="274"/>
      <c r="F83" s="275"/>
      <c r="G83" s="276"/>
      <c r="H83" s="276"/>
      <c r="I83" s="277"/>
      <c r="J83" s="5"/>
      <c r="K83" s="8"/>
    </row>
    <row r="84" spans="2:12" ht="15.75" customHeight="1">
      <c r="B84" s="7"/>
      <c r="C84" s="59"/>
      <c r="D84" s="507" t="s">
        <v>174</v>
      </c>
      <c r="E84" s="508"/>
      <c r="F84" s="508"/>
      <c r="G84" s="508"/>
      <c r="H84" s="508"/>
      <c r="I84" s="508"/>
      <c r="J84" s="509"/>
      <c r="K84" s="58"/>
      <c r="L84" s="19"/>
    </row>
    <row r="85" spans="2:12" ht="15.75" customHeight="1">
      <c r="B85" s="7"/>
      <c r="C85" s="59"/>
      <c r="D85" s="282" t="s">
        <v>175</v>
      </c>
      <c r="E85" s="134"/>
      <c r="F85" s="134"/>
      <c r="G85" s="134"/>
      <c r="H85" s="134"/>
      <c r="I85" s="134"/>
      <c r="J85" s="278"/>
      <c r="K85" s="58"/>
      <c r="L85" s="19"/>
    </row>
    <row r="86" spans="2:12" ht="13.5" thickBot="1">
      <c r="B86" s="7"/>
      <c r="C86" s="86"/>
      <c r="D86" s="164" t="s">
        <v>176</v>
      </c>
      <c r="E86" s="87"/>
      <c r="F86" s="88"/>
      <c r="G86" s="89"/>
      <c r="H86" s="89"/>
      <c r="I86" s="89"/>
      <c r="J86" s="90"/>
      <c r="K86" s="58"/>
      <c r="L86" s="19"/>
    </row>
    <row r="87" spans="2:12" ht="13.5" customHeight="1" thickBot="1">
      <c r="B87" s="7"/>
      <c r="C87" s="60"/>
      <c r="D87" s="91"/>
      <c r="E87" s="92"/>
      <c r="F87" s="93"/>
      <c r="G87" s="94"/>
      <c r="H87" s="94"/>
      <c r="I87" s="94"/>
      <c r="J87" s="94"/>
      <c r="K87" s="58"/>
      <c r="L87" s="19"/>
    </row>
    <row r="88" spans="2:12" ht="15" customHeight="1">
      <c r="B88" s="7"/>
      <c r="C88" s="2"/>
      <c r="D88" s="57" t="s">
        <v>34</v>
      </c>
      <c r="E88" s="4"/>
      <c r="F88" s="4"/>
      <c r="G88" s="4"/>
      <c r="H88" s="4"/>
      <c r="I88" s="4"/>
      <c r="J88" s="5"/>
      <c r="K88" s="58"/>
      <c r="L88" s="19"/>
    </row>
    <row r="89" spans="2:12" ht="5.25" customHeight="1" thickBot="1">
      <c r="B89" s="7"/>
      <c r="C89" s="59"/>
      <c r="D89" s="60"/>
      <c r="E89" s="60"/>
      <c r="F89" s="60"/>
      <c r="G89" s="60"/>
      <c r="H89" s="60"/>
      <c r="I89" s="60"/>
      <c r="J89" s="58"/>
      <c r="K89" s="58"/>
      <c r="L89" s="19"/>
    </row>
    <row r="90" spans="2:12" s="12" customFormat="1" ht="15" customHeight="1">
      <c r="B90" s="10"/>
      <c r="C90" s="61"/>
      <c r="D90" s="491" t="s">
        <v>20</v>
      </c>
      <c r="E90" s="492"/>
      <c r="F90" s="474" t="s">
        <v>21</v>
      </c>
      <c r="G90" s="474" t="s">
        <v>22</v>
      </c>
      <c r="H90" s="474" t="s">
        <v>23</v>
      </c>
      <c r="I90" s="474"/>
      <c r="J90" s="493"/>
      <c r="K90" s="15"/>
    </row>
    <row r="91" spans="2:12" s="12" customFormat="1" ht="23.25" customHeight="1">
      <c r="B91" s="10"/>
      <c r="C91" s="61"/>
      <c r="D91" s="24" t="s">
        <v>24</v>
      </c>
      <c r="E91" s="62" t="s">
        <v>25</v>
      </c>
      <c r="F91" s="475"/>
      <c r="G91" s="475"/>
      <c r="H91" s="63" t="s">
        <v>31</v>
      </c>
      <c r="I91" s="63" t="s">
        <v>32</v>
      </c>
      <c r="J91" s="64" t="s">
        <v>33</v>
      </c>
      <c r="K91" s="15"/>
    </row>
    <row r="92" spans="2:12" ht="18" customHeight="1">
      <c r="B92" s="7"/>
      <c r="C92" s="59"/>
      <c r="D92" s="65"/>
      <c r="E92" s="66"/>
      <c r="F92" s="67"/>
      <c r="G92" s="76"/>
      <c r="H92" s="95"/>
      <c r="I92" s="95"/>
      <c r="J92" s="71"/>
      <c r="K92" s="8"/>
    </row>
    <row r="93" spans="2:12" ht="18" customHeight="1">
      <c r="B93" s="7"/>
      <c r="C93" s="59"/>
      <c r="D93" s="72"/>
      <c r="E93" s="73"/>
      <c r="F93" s="74"/>
      <c r="G93" s="96"/>
      <c r="H93" s="97"/>
      <c r="I93" s="97"/>
      <c r="J93" s="78"/>
      <c r="K93" s="8"/>
    </row>
    <row r="94" spans="2:12" ht="18" customHeight="1" thickBot="1">
      <c r="B94" s="7"/>
      <c r="C94" s="59"/>
      <c r="D94" s="79"/>
      <c r="E94" s="80"/>
      <c r="F94" s="81"/>
      <c r="G94" s="98"/>
      <c r="H94" s="99"/>
      <c r="I94" s="99"/>
      <c r="J94" s="85"/>
      <c r="K94" s="8"/>
    </row>
    <row r="95" spans="2:12">
      <c r="B95" s="7"/>
      <c r="C95" s="59"/>
      <c r="D95" s="19" t="s">
        <v>26</v>
      </c>
      <c r="E95" s="92"/>
      <c r="F95" s="93"/>
      <c r="G95" s="94"/>
      <c r="H95" s="94"/>
      <c r="I95" s="94"/>
      <c r="J95" s="100"/>
      <c r="K95" s="58"/>
      <c r="L95" s="19"/>
    </row>
    <row r="96" spans="2:12" ht="12.75" customHeight="1">
      <c r="B96" s="7"/>
      <c r="C96" s="59"/>
      <c r="D96" s="510" t="s">
        <v>179</v>
      </c>
      <c r="E96" s="510"/>
      <c r="F96" s="510"/>
      <c r="G96" s="510"/>
      <c r="H96" s="510"/>
      <c r="I96" s="510"/>
      <c r="J96" s="271"/>
      <c r="K96" s="58"/>
      <c r="L96" s="19"/>
    </row>
    <row r="97" spans="2:12" ht="13.5" thickBot="1">
      <c r="B97" s="7"/>
      <c r="C97" s="59"/>
      <c r="D97" s="87" t="s">
        <v>180</v>
      </c>
      <c r="E97" s="272"/>
      <c r="F97" s="272"/>
      <c r="G97" s="272"/>
      <c r="H97" s="272"/>
      <c r="I97" s="272"/>
      <c r="J97" s="101"/>
      <c r="K97" s="58"/>
      <c r="L97" s="19"/>
    </row>
    <row r="98" spans="2:12" ht="15" customHeight="1" thickBot="1">
      <c r="B98" s="7"/>
      <c r="C98" s="102"/>
      <c r="D98" s="102"/>
      <c r="E98" s="102"/>
      <c r="F98" s="102"/>
      <c r="G98" s="102"/>
      <c r="H98" s="102"/>
      <c r="I98" s="102"/>
      <c r="J98" s="102"/>
      <c r="K98" s="58"/>
      <c r="L98" s="19"/>
    </row>
    <row r="99" spans="2:12" s="111" customFormat="1" ht="38.25">
      <c r="B99" s="103"/>
      <c r="C99" s="104"/>
      <c r="D99" s="105" t="s">
        <v>192</v>
      </c>
      <c r="E99" s="106"/>
      <c r="F99" s="106"/>
      <c r="G99" s="107"/>
      <c r="H99" s="108" t="s">
        <v>35</v>
      </c>
      <c r="I99" s="108" t="s">
        <v>36</v>
      </c>
      <c r="J99" s="109" t="s">
        <v>37</v>
      </c>
      <c r="K99" s="110"/>
    </row>
    <row r="100" spans="2:12" s="111" customFormat="1" ht="17.25" customHeight="1">
      <c r="B100" s="103"/>
      <c r="C100" s="103"/>
      <c r="D100" s="112" t="s">
        <v>38</v>
      </c>
      <c r="E100" s="113"/>
      <c r="F100" s="113"/>
      <c r="G100" s="113"/>
      <c r="H100" s="114"/>
      <c r="I100" s="114"/>
      <c r="J100" s="114"/>
      <c r="K100" s="110"/>
    </row>
    <row r="101" spans="2:12" s="111" customFormat="1" ht="17.25" customHeight="1">
      <c r="B101" s="103"/>
      <c r="C101" s="103"/>
      <c r="D101" s="112" t="s">
        <v>39</v>
      </c>
      <c r="E101" s="113"/>
      <c r="F101" s="113"/>
      <c r="G101" s="113"/>
      <c r="H101" s="114"/>
      <c r="I101" s="114"/>
      <c r="J101" s="114"/>
      <c r="K101" s="110"/>
    </row>
    <row r="102" spans="2:12" s="111" customFormat="1" ht="17.25" customHeight="1">
      <c r="B102" s="103"/>
      <c r="C102" s="103"/>
      <c r="D102" s="116" t="s">
        <v>40</v>
      </c>
      <c r="E102" s="117"/>
      <c r="F102" s="117"/>
      <c r="G102" s="117"/>
      <c r="H102" s="114"/>
      <c r="I102" s="114">
        <v>4500000</v>
      </c>
      <c r="J102" s="114">
        <v>4500000</v>
      </c>
      <c r="K102" s="110"/>
    </row>
    <row r="103" spans="2:12" s="111" customFormat="1" ht="17.25" customHeight="1">
      <c r="B103" s="103"/>
      <c r="C103" s="103"/>
      <c r="D103" s="112" t="s">
        <v>41</v>
      </c>
      <c r="E103" s="113"/>
      <c r="F103" s="113"/>
      <c r="G103" s="113"/>
      <c r="H103" s="114"/>
      <c r="I103" s="114">
        <v>574954.05000000005</v>
      </c>
      <c r="J103" s="114">
        <v>574954.05000000005</v>
      </c>
      <c r="K103" s="110"/>
    </row>
    <row r="104" spans="2:12" s="111" customFormat="1" ht="17.25" customHeight="1">
      <c r="B104" s="103"/>
      <c r="C104" s="103"/>
      <c r="D104" s="112" t="s">
        <v>42</v>
      </c>
      <c r="E104" s="113"/>
      <c r="F104" s="113"/>
      <c r="G104" s="113"/>
      <c r="H104" s="114"/>
      <c r="I104" s="114"/>
      <c r="J104" s="114"/>
      <c r="K104" s="110"/>
    </row>
    <row r="105" spans="2:12" s="111" customFormat="1" ht="17.25" customHeight="1">
      <c r="B105" s="103"/>
      <c r="C105" s="103"/>
      <c r="D105" s="116" t="s">
        <v>43</v>
      </c>
      <c r="E105" s="117"/>
      <c r="F105" s="117"/>
      <c r="G105" s="117"/>
      <c r="H105" s="114"/>
      <c r="I105" s="114"/>
      <c r="J105" s="114"/>
      <c r="K105" s="110"/>
    </row>
    <row r="106" spans="2:12" s="111" customFormat="1" ht="17.25" customHeight="1">
      <c r="B106" s="103"/>
      <c r="C106" s="103"/>
      <c r="D106" s="116" t="s">
        <v>194</v>
      </c>
      <c r="E106" s="117"/>
      <c r="F106" s="117"/>
      <c r="G106" s="117"/>
      <c r="H106" s="114"/>
      <c r="I106" s="114"/>
      <c r="J106" s="114"/>
      <c r="K106" s="110"/>
    </row>
    <row r="107" spans="2:12" s="111" customFormat="1" ht="17.25" customHeight="1">
      <c r="B107" s="103"/>
      <c r="C107" s="103"/>
      <c r="D107" s="116" t="s">
        <v>44</v>
      </c>
      <c r="E107" s="117"/>
      <c r="F107" s="117"/>
      <c r="G107" s="117"/>
      <c r="H107" s="114"/>
      <c r="I107" s="114">
        <v>300000</v>
      </c>
      <c r="J107" s="114">
        <v>300000</v>
      </c>
      <c r="K107" s="110"/>
    </row>
    <row r="108" spans="2:12" s="111" customFormat="1" ht="17.25" customHeight="1">
      <c r="B108" s="103"/>
      <c r="C108" s="103"/>
      <c r="D108" s="116" t="s">
        <v>45</v>
      </c>
      <c r="E108" s="117"/>
      <c r="F108" s="117"/>
      <c r="G108" s="117"/>
      <c r="H108" s="114"/>
      <c r="I108" s="114"/>
      <c r="J108" s="114"/>
      <c r="K108" s="110"/>
    </row>
    <row r="109" spans="2:12" s="111" customFormat="1" ht="17.25" customHeight="1">
      <c r="B109" s="103"/>
      <c r="C109" s="103"/>
      <c r="D109" s="116" t="s">
        <v>46</v>
      </c>
      <c r="E109" s="117"/>
      <c r="F109" s="117"/>
      <c r="G109" s="117"/>
      <c r="H109" s="114"/>
      <c r="I109" s="114"/>
      <c r="J109" s="114"/>
      <c r="K109" s="110"/>
    </row>
    <row r="110" spans="2:12" s="111" customFormat="1" ht="17.25" customHeight="1">
      <c r="B110" s="103"/>
      <c r="C110" s="103"/>
      <c r="D110" s="116" t="s">
        <v>47</v>
      </c>
      <c r="E110" s="117"/>
      <c r="F110" s="117"/>
      <c r="G110" s="117"/>
      <c r="H110" s="118"/>
      <c r="I110" s="114"/>
      <c r="J110" s="114"/>
      <c r="K110" s="110"/>
    </row>
    <row r="111" spans="2:12" s="111" customFormat="1" ht="17.25" customHeight="1">
      <c r="B111" s="103"/>
      <c r="C111" s="103"/>
      <c r="D111" s="119" t="s">
        <v>2</v>
      </c>
      <c r="E111" s="18"/>
      <c r="F111" s="18"/>
      <c r="G111" s="18"/>
      <c r="H111" s="120"/>
      <c r="I111" s="120">
        <f>SUM(I100:I110)</f>
        <v>5374954.0499999998</v>
      </c>
      <c r="J111" s="120">
        <f>SUM(J100:J110)</f>
        <v>5374954.0499999998</v>
      </c>
      <c r="K111" s="110"/>
    </row>
    <row r="112" spans="2:12" s="111" customFormat="1" ht="17.25" customHeight="1">
      <c r="B112" s="103"/>
      <c r="C112" s="103"/>
      <c r="D112" s="304" t="s">
        <v>48</v>
      </c>
      <c r="E112" s="308"/>
      <c r="F112" s="308"/>
      <c r="G112" s="14"/>
      <c r="H112" s="307"/>
      <c r="I112" s="307"/>
      <c r="J112" s="307"/>
      <c r="K112" s="110"/>
    </row>
    <row r="113" spans="2:12" s="111" customFormat="1" ht="15" customHeight="1" thickBot="1">
      <c r="B113" s="103"/>
      <c r="C113" s="121"/>
      <c r="D113" s="309" t="s">
        <v>196</v>
      </c>
      <c r="E113" s="309"/>
      <c r="F113" s="309"/>
      <c r="G113" s="123"/>
      <c r="H113" s="124"/>
      <c r="I113" s="124"/>
      <c r="J113" s="125"/>
      <c r="K113" s="110"/>
    </row>
    <row r="114" spans="2:12" ht="15.75" customHeight="1" thickBot="1">
      <c r="B114" s="7"/>
      <c r="C114" s="19"/>
      <c r="D114" s="19"/>
      <c r="E114" s="19"/>
      <c r="F114" s="19"/>
      <c r="G114" s="19"/>
      <c r="H114" s="19"/>
      <c r="I114" s="19"/>
      <c r="J114" s="19"/>
      <c r="K114" s="8"/>
      <c r="L114" s="19"/>
    </row>
    <row r="115" spans="2:12" s="131" customFormat="1">
      <c r="B115" s="61"/>
      <c r="C115" s="126"/>
      <c r="D115" s="57" t="s">
        <v>49</v>
      </c>
      <c r="E115" s="127"/>
      <c r="F115" s="127"/>
      <c r="G115" s="57"/>
      <c r="H115" s="57"/>
      <c r="I115" s="57"/>
      <c r="J115" s="128"/>
      <c r="K115" s="129"/>
      <c r="L115" s="130"/>
    </row>
    <row r="116" spans="2:12" s="137" customFormat="1" ht="17.25" customHeight="1">
      <c r="B116" s="132"/>
      <c r="C116" s="132"/>
      <c r="D116" s="133"/>
      <c r="E116" s="134"/>
      <c r="F116" s="134"/>
      <c r="G116" s="134"/>
      <c r="H116" s="134"/>
      <c r="I116" s="134"/>
      <c r="J116" s="135" t="s">
        <v>23</v>
      </c>
      <c r="K116" s="136"/>
      <c r="L116" s="133"/>
    </row>
    <row r="117" spans="2:12" s="137" customFormat="1" ht="17.25" customHeight="1">
      <c r="B117" s="132"/>
      <c r="C117" s="132"/>
      <c r="D117" s="138" t="s">
        <v>50</v>
      </c>
      <c r="E117" s="139"/>
      <c r="F117" s="139"/>
      <c r="G117" s="139"/>
      <c r="H117" s="139"/>
      <c r="I117" s="140"/>
      <c r="J117" s="382">
        <v>1074990.81</v>
      </c>
      <c r="K117" s="136"/>
      <c r="L117" s="133"/>
    </row>
    <row r="118" spans="2:12" s="137" customFormat="1" ht="17.25" customHeight="1">
      <c r="B118" s="132"/>
      <c r="C118" s="132"/>
      <c r="D118" s="141" t="s">
        <v>51</v>
      </c>
      <c r="E118" s="139"/>
      <c r="F118" s="139"/>
      <c r="G118" s="139"/>
      <c r="H118" s="139"/>
      <c r="I118" s="139"/>
      <c r="J118" s="115"/>
      <c r="K118" s="136"/>
      <c r="L118" s="133"/>
    </row>
    <row r="119" spans="2:12" s="137" customFormat="1" ht="14.25" customHeight="1">
      <c r="B119" s="132"/>
      <c r="C119" s="132"/>
      <c r="D119" s="142" t="s">
        <v>2</v>
      </c>
      <c r="E119" s="139"/>
      <c r="F119" s="139"/>
      <c r="G119" s="139"/>
      <c r="H119" s="139"/>
      <c r="I119" s="139"/>
      <c r="J119" s="382">
        <f>SUM(J117:J118)</f>
        <v>1074990.81</v>
      </c>
      <c r="K119" s="136"/>
      <c r="L119" s="133"/>
    </row>
    <row r="120" spans="2:12" s="137" customFormat="1" ht="14.25" customHeight="1" thickBot="1">
      <c r="B120" s="132"/>
      <c r="C120" s="143"/>
      <c r="D120" s="122" t="s">
        <v>191</v>
      </c>
      <c r="E120" s="122"/>
      <c r="F120" s="144"/>
      <c r="G120" s="144"/>
      <c r="H120" s="124"/>
      <c r="I120" s="124"/>
      <c r="J120" s="145"/>
      <c r="K120" s="136"/>
    </row>
    <row r="121" spans="2:12" s="6" customFormat="1" ht="15" customHeight="1" thickBot="1">
      <c r="B121" s="59"/>
      <c r="C121" s="60"/>
      <c r="D121" s="60"/>
      <c r="E121" s="60"/>
      <c r="F121" s="60"/>
      <c r="G121" s="60"/>
      <c r="H121" s="60"/>
      <c r="I121" s="60"/>
      <c r="J121" s="60"/>
      <c r="K121" s="58"/>
      <c r="L121" s="60"/>
    </row>
    <row r="122" spans="2:12" s="6" customFormat="1" ht="15" customHeight="1">
      <c r="B122" s="59"/>
      <c r="C122" s="2"/>
      <c r="D122" s="21" t="s">
        <v>52</v>
      </c>
      <c r="E122" s="4"/>
      <c r="F122" s="4"/>
      <c r="G122" s="4"/>
      <c r="H122" s="501" t="s">
        <v>23</v>
      </c>
      <c r="I122" s="502"/>
      <c r="J122" s="503"/>
      <c r="K122" s="58"/>
      <c r="L122" s="60"/>
    </row>
    <row r="123" spans="2:12" s="6" customFormat="1" ht="17.25" customHeight="1">
      <c r="B123" s="59"/>
      <c r="C123" s="59"/>
      <c r="D123" s="146" t="s">
        <v>53</v>
      </c>
      <c r="E123" s="147"/>
      <c r="F123" s="146"/>
      <c r="G123" s="148" t="s">
        <v>54</v>
      </c>
      <c r="H123" s="63" t="s">
        <v>31</v>
      </c>
      <c r="I123" s="63" t="s">
        <v>32</v>
      </c>
      <c r="J123" s="64" t="s">
        <v>33</v>
      </c>
      <c r="K123" s="58"/>
      <c r="L123" s="60"/>
    </row>
    <row r="124" spans="2:12" s="154" customFormat="1" ht="17.25" customHeight="1">
      <c r="B124" s="149"/>
      <c r="C124" s="149"/>
      <c r="D124" s="150" t="s">
        <v>55</v>
      </c>
      <c r="E124" s="146"/>
      <c r="F124" s="150"/>
      <c r="G124" s="321">
        <v>1</v>
      </c>
      <c r="H124" s="120">
        <v>4735200</v>
      </c>
      <c r="I124" s="151"/>
      <c r="J124" s="152"/>
      <c r="K124" s="153"/>
      <c r="L124" s="14"/>
    </row>
    <row r="125" spans="2:12" s="137" customFormat="1" ht="17.25" customHeight="1">
      <c r="B125" s="132"/>
      <c r="C125" s="132"/>
      <c r="D125" s="150" t="s">
        <v>56</v>
      </c>
      <c r="E125" s="150"/>
      <c r="F125" s="150"/>
      <c r="G125" s="322">
        <v>19</v>
      </c>
      <c r="H125" s="356">
        <v>24647882.140000001</v>
      </c>
      <c r="I125" s="156"/>
      <c r="J125" s="157"/>
      <c r="K125" s="136"/>
      <c r="L125" s="133"/>
    </row>
    <row r="126" spans="2:12" s="137" customFormat="1" ht="17.25" customHeight="1">
      <c r="B126" s="132"/>
      <c r="C126" s="132"/>
      <c r="D126" s="150" t="s">
        <v>57</v>
      </c>
      <c r="E126" s="150"/>
      <c r="F126" s="150"/>
      <c r="G126" s="322"/>
      <c r="H126" s="356"/>
      <c r="I126" s="155"/>
      <c r="J126" s="115"/>
      <c r="K126" s="136"/>
      <c r="L126" s="133"/>
    </row>
    <row r="127" spans="2:12" s="137" customFormat="1" ht="17.25" customHeight="1">
      <c r="B127" s="132"/>
      <c r="C127" s="132"/>
      <c r="D127" s="150" t="s">
        <v>58</v>
      </c>
      <c r="E127" s="150"/>
      <c r="F127" s="150"/>
      <c r="G127" s="322"/>
      <c r="H127" s="356"/>
      <c r="I127" s="155"/>
      <c r="J127" s="115"/>
      <c r="K127" s="136"/>
      <c r="L127" s="133"/>
    </row>
    <row r="128" spans="2:12" s="137" customFormat="1" ht="17.25" customHeight="1">
      <c r="B128" s="132"/>
      <c r="C128" s="132"/>
      <c r="D128" s="158" t="s">
        <v>59</v>
      </c>
      <c r="E128" s="150"/>
      <c r="F128" s="150"/>
      <c r="G128" s="323"/>
      <c r="H128" s="356">
        <v>1074990.81</v>
      </c>
      <c r="I128" s="156"/>
      <c r="J128" s="157"/>
      <c r="K128" s="136"/>
      <c r="L128" s="133"/>
    </row>
    <row r="129" spans="2:12" s="137" customFormat="1" ht="17.25" customHeight="1">
      <c r="B129" s="132"/>
      <c r="C129" s="132"/>
      <c r="D129" s="158" t="s">
        <v>60</v>
      </c>
      <c r="E129" s="150"/>
      <c r="F129" s="150"/>
      <c r="G129" s="323"/>
      <c r="H129" s="156"/>
      <c r="I129" s="155"/>
      <c r="J129" s="115">
        <v>5374954.0499999998</v>
      </c>
      <c r="K129" s="136"/>
      <c r="L129" s="133"/>
    </row>
    <row r="130" spans="2:12" s="137" customFormat="1" ht="17.25" customHeight="1">
      <c r="B130" s="132"/>
      <c r="C130" s="132"/>
      <c r="D130" s="158" t="s">
        <v>61</v>
      </c>
      <c r="E130" s="150"/>
      <c r="F130" s="150"/>
      <c r="G130" s="322"/>
      <c r="H130" s="156"/>
      <c r="I130" s="156"/>
      <c r="J130" s="115"/>
      <c r="K130" s="136"/>
      <c r="L130" s="133"/>
    </row>
    <row r="131" spans="2:12" s="137" customFormat="1" ht="17.25" customHeight="1">
      <c r="B131" s="132"/>
      <c r="C131" s="132"/>
      <c r="D131" s="159" t="s">
        <v>62</v>
      </c>
      <c r="E131" s="150"/>
      <c r="F131" s="159"/>
      <c r="G131" s="324"/>
      <c r="H131" s="114">
        <f>SUM(H124:H128)</f>
        <v>30458072.949999999</v>
      </c>
      <c r="I131" s="114">
        <f>I126+I127+I129</f>
        <v>0</v>
      </c>
      <c r="J131" s="115">
        <f>J126+J127+J129+J130</f>
        <v>5374954.0499999998</v>
      </c>
      <c r="K131" s="136"/>
      <c r="L131" s="133"/>
    </row>
    <row r="132" spans="2:12" s="137" customFormat="1" ht="17.25" customHeight="1" thickBot="1">
      <c r="B132" s="132"/>
      <c r="C132" s="143"/>
      <c r="D132" s="160" t="s">
        <v>63</v>
      </c>
      <c r="E132" s="161"/>
      <c r="F132" s="160"/>
      <c r="G132" s="346">
        <f>SUM(G124:G131)</f>
        <v>20</v>
      </c>
      <c r="H132" s="504">
        <f>G131+H131+I131+J131</f>
        <v>35833027</v>
      </c>
      <c r="I132" s="505"/>
      <c r="J132" s="506"/>
      <c r="K132" s="136"/>
      <c r="L132" s="133"/>
    </row>
    <row r="133" spans="2:12" ht="13.5" thickBot="1">
      <c r="B133" s="39"/>
      <c r="C133" s="40"/>
      <c r="D133" s="40"/>
      <c r="E133" s="40"/>
      <c r="F133" s="40"/>
      <c r="G133" s="40"/>
      <c r="H133" s="40"/>
      <c r="I133" s="40"/>
      <c r="J133" s="40"/>
      <c r="K133" s="41"/>
      <c r="L133" s="19"/>
    </row>
  </sheetData>
  <mergeCells count="65">
    <mergeCell ref="C3:J5"/>
    <mergeCell ref="D15:E15"/>
    <mergeCell ref="F15:F16"/>
    <mergeCell ref="G15:G16"/>
    <mergeCell ref="H15:H16"/>
    <mergeCell ref="G78:G79"/>
    <mergeCell ref="H78:J78"/>
    <mergeCell ref="D45:F45"/>
    <mergeCell ref="G45:G46"/>
    <mergeCell ref="H45:H46"/>
    <mergeCell ref="I45:J46"/>
    <mergeCell ref="E46:F46"/>
    <mergeCell ref="E48:F48"/>
    <mergeCell ref="E49:F49"/>
    <mergeCell ref="E50:F50"/>
    <mergeCell ref="E51:F51"/>
    <mergeCell ref="E52:F52"/>
    <mergeCell ref="E53:F53"/>
    <mergeCell ref="E54:F54"/>
    <mergeCell ref="E55:F55"/>
    <mergeCell ref="E56:F56"/>
    <mergeCell ref="H122:J122"/>
    <mergeCell ref="H132:J132"/>
    <mergeCell ref="I15:I16"/>
    <mergeCell ref="J15:J16"/>
    <mergeCell ref="D96:I96"/>
    <mergeCell ref="D84:J84"/>
    <mergeCell ref="D90:E90"/>
    <mergeCell ref="F90:F91"/>
    <mergeCell ref="G90:G91"/>
    <mergeCell ref="H90:J90"/>
    <mergeCell ref="E47:F47"/>
    <mergeCell ref="I47:J47"/>
    <mergeCell ref="E67:F67"/>
    <mergeCell ref="I67:J67"/>
    <mergeCell ref="D78:E78"/>
    <mergeCell ref="F78:F79"/>
    <mergeCell ref="E57:F57"/>
    <mergeCell ref="E58:F58"/>
    <mergeCell ref="E59:F59"/>
    <mergeCell ref="E60:F60"/>
    <mergeCell ref="E61:F61"/>
    <mergeCell ref="E62:F62"/>
    <mergeCell ref="E63:F63"/>
    <mergeCell ref="E64:F64"/>
    <mergeCell ref="E65:F65"/>
    <mergeCell ref="I48:J48"/>
    <mergeCell ref="I49:J49"/>
    <mergeCell ref="I50:J50"/>
    <mergeCell ref="I51:J51"/>
    <mergeCell ref="I52:J52"/>
    <mergeCell ref="I53:J53"/>
    <mergeCell ref="I54:J54"/>
    <mergeCell ref="I55:J55"/>
    <mergeCell ref="I56:J56"/>
    <mergeCell ref="I57:J57"/>
    <mergeCell ref="I58:J58"/>
    <mergeCell ref="I59:J59"/>
    <mergeCell ref="I65:J65"/>
    <mergeCell ref="I66:J66"/>
    <mergeCell ref="I60:J60"/>
    <mergeCell ref="I61:J61"/>
    <mergeCell ref="I62:J62"/>
    <mergeCell ref="I63:J63"/>
    <mergeCell ref="I64:J64"/>
  </mergeCells>
  <printOptions horizontalCentered="1"/>
  <pageMargins left="0.23622047244094491" right="0.23622047244094491" top="0.67" bottom="0.31496062992125984" header="0.42" footer="0.31496062992125984"/>
  <pageSetup paperSize="9" scale="3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12</vt:i4>
      </vt:variant>
    </vt:vector>
  </HeadingPairs>
  <TitlesOfParts>
    <vt:vector size="12" baseType="lpstr">
      <vt:lpstr>EK I</vt:lpstr>
      <vt:lpstr>MERKEZ EK II</vt:lpstr>
      <vt:lpstr>DİYADİN EK II</vt:lpstr>
      <vt:lpstr>DOĞUBAYAZIT EK II</vt:lpstr>
      <vt:lpstr>ELEŞKİRT EK II</vt:lpstr>
      <vt:lpstr>HAMUR EK II</vt:lpstr>
      <vt:lpstr>PATNOS EK II</vt:lpstr>
      <vt:lpstr>TAŞLIÇAY EK II</vt:lpstr>
      <vt:lpstr>TUTAK EK II</vt:lpstr>
      <vt:lpstr>EK III</vt:lpstr>
      <vt:lpstr>EK IV</vt:lpstr>
      <vt:lpstr>EK V </vt:lpstr>
    </vt:vector>
  </TitlesOfParts>
  <Company>SilentAll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Ercan İnan</cp:lastModifiedBy>
  <cp:lastPrinted>2025-06-10T12:21:14Z</cp:lastPrinted>
  <dcterms:created xsi:type="dcterms:W3CDTF">2017-02-24T17:20:11Z</dcterms:created>
  <dcterms:modified xsi:type="dcterms:W3CDTF">2025-06-17T11:41:52Z</dcterms:modified>
</cp:coreProperties>
</file>